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o.Ellis\OneDrive - Bromford Housing Group Ltd\"/>
    </mc:Choice>
  </mc:AlternateContent>
  <xr:revisionPtr revIDLastSave="0" documentId="13_ncr:1_{D25BDFF9-2229-45DC-A609-B3481158D70E}" xr6:coauthVersionLast="41" xr6:coauthVersionMax="45" xr10:uidLastSave="{00000000-0000-0000-0000-000000000000}"/>
  <bookViews>
    <workbookView xWindow="-110" yWindow="-110" windowWidth="19420" windowHeight="10420" tabRatio="961" firstSheet="7" activeTab="12" xr2:uid="{00000000-000D-0000-FFFF-FFFF00000000}"/>
  </bookViews>
  <sheets>
    <sheet name="Welcome to our APR" sheetId="18" r:id="rId1"/>
    <sheet name="1. Number of homes" sheetId="1" state="hidden" r:id="rId2"/>
    <sheet name="1b. Rentable dwellings" sheetId="17" r:id="rId3"/>
    <sheet name="2. Average rents" sheetId="2" r:id="rId4"/>
    <sheet name="3a. Lettings overview" sheetId="13" r:id="rId5"/>
    <sheet name="3d. Lettings - tenancy reason" sheetId="12" r:id="rId6"/>
    <sheet name="3b. Lettings - homelessness" sheetId="14" r:id="rId7"/>
    <sheet name="3c. Stat homeless totals" sheetId="16" r:id="rId8"/>
    <sheet name="4. New homes completions" sheetId="4" r:id="rId9"/>
    <sheet name="5a. Income collection" sheetId="5" r:id="rId10"/>
    <sheet name="5b. Universal Credit" sheetId="6" r:id="rId11"/>
    <sheet name="5c. Arrears over £1k" sheetId="7" r:id="rId12"/>
    <sheet name="6a. ASB and all complaints" sheetId="8" r:id="rId13"/>
    <sheet name="6b. Tenancy failures (inc NTQ)" sheetId="10" state="hidden" r:id="rId14"/>
    <sheet name="6c. Tenancy failures (excl NTQ)" sheetId="11" r:id="rId15"/>
    <sheet name="7. Customer advocacy" sheetId="9" r:id="rId16"/>
  </sheets>
  <externalReferences>
    <externalReference r:id="rId1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3" l="1"/>
  <c r="D58" i="13"/>
  <c r="B58" i="13"/>
  <c r="B50" i="11" l="1"/>
  <c r="E53" i="8"/>
  <c r="B53" i="8"/>
  <c r="B60" i="16"/>
  <c r="C60" i="16"/>
  <c r="F59" i="14"/>
  <c r="C59" i="14"/>
  <c r="D59" i="14"/>
  <c r="E59" i="14"/>
  <c r="B59" i="14"/>
  <c r="E53" i="17"/>
  <c r="I13" i="12"/>
  <c r="I14" i="12"/>
  <c r="I20" i="12"/>
  <c r="I21" i="12"/>
  <c r="I26" i="12"/>
  <c r="I35" i="12"/>
  <c r="I39" i="12"/>
  <c r="H5" i="12"/>
  <c r="H6" i="12"/>
  <c r="H8" i="12"/>
  <c r="H9" i="12"/>
  <c r="H10" i="12"/>
  <c r="H11" i="12"/>
  <c r="H12" i="12"/>
  <c r="H15" i="12"/>
  <c r="I15" i="12" s="1"/>
  <c r="H17" i="12"/>
  <c r="H18" i="12"/>
  <c r="I18" i="12"/>
  <c r="H19" i="12"/>
  <c r="H22" i="12"/>
  <c r="H23" i="12"/>
  <c r="I23" i="12"/>
  <c r="H24" i="12"/>
  <c r="I24" i="12" s="1"/>
  <c r="H27" i="12"/>
  <c r="H28" i="12"/>
  <c r="H30" i="12"/>
  <c r="H31" i="12"/>
  <c r="I31" i="12" s="1"/>
  <c r="H33" i="12"/>
  <c r="H34" i="12"/>
  <c r="I34" i="12" s="1"/>
  <c r="H37" i="12"/>
  <c r="H38" i="12"/>
  <c r="H40" i="12"/>
  <c r="H41" i="12"/>
  <c r="H43" i="12"/>
  <c r="H45" i="12"/>
  <c r="H46" i="12"/>
  <c r="H48" i="12"/>
  <c r="H49" i="12"/>
  <c r="H4" i="12"/>
  <c r="I4" i="12" s="1"/>
  <c r="G5" i="12"/>
  <c r="G7" i="12"/>
  <c r="G8" i="12"/>
  <c r="G9" i="12"/>
  <c r="G10" i="12"/>
  <c r="G11" i="12"/>
  <c r="G12" i="12"/>
  <c r="G17" i="12"/>
  <c r="G19" i="12"/>
  <c r="G25" i="12"/>
  <c r="I25" i="12" s="1"/>
  <c r="G27" i="12"/>
  <c r="I27" i="12" s="1"/>
  <c r="G28" i="12"/>
  <c r="G30" i="12"/>
  <c r="G33" i="12"/>
  <c r="G36" i="12"/>
  <c r="G37" i="12"/>
  <c r="G38" i="12"/>
  <c r="G41" i="12"/>
  <c r="G44" i="12"/>
  <c r="I44" i="12" s="1"/>
  <c r="G45" i="12"/>
  <c r="G46" i="12"/>
  <c r="G47" i="12"/>
  <c r="I47" i="12" s="1"/>
  <c r="G48" i="12"/>
  <c r="G49" i="12"/>
  <c r="F7" i="12"/>
  <c r="F10" i="12"/>
  <c r="F17" i="12"/>
  <c r="F19" i="12"/>
  <c r="F28" i="12"/>
  <c r="F32" i="12"/>
  <c r="I32" i="12" s="1"/>
  <c r="F33" i="12"/>
  <c r="F40" i="12"/>
  <c r="F43" i="12"/>
  <c r="F46" i="12"/>
  <c r="E7" i="12"/>
  <c r="E8" i="12"/>
  <c r="E9" i="12"/>
  <c r="E10" i="12"/>
  <c r="E11" i="12"/>
  <c r="I11" i="12" s="1"/>
  <c r="E19" i="12"/>
  <c r="E22" i="12"/>
  <c r="E28" i="12"/>
  <c r="E33" i="12"/>
  <c r="I33" i="12" s="1"/>
  <c r="E36" i="12"/>
  <c r="E38" i="12"/>
  <c r="E40" i="12"/>
  <c r="E43" i="12"/>
  <c r="I43" i="12" s="1"/>
  <c r="E45" i="12"/>
  <c r="E5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4" i="1"/>
  <c r="B52" i="6"/>
  <c r="B53" i="7"/>
  <c r="I22" i="12"/>
  <c r="I49" i="12" l="1"/>
  <c r="I38" i="12"/>
  <c r="I9" i="12"/>
  <c r="I46" i="12"/>
  <c r="I17" i="12"/>
  <c r="I30" i="12"/>
  <c r="I36" i="12"/>
  <c r="I19" i="12"/>
  <c r="I8" i="12"/>
  <c r="I7" i="12"/>
  <c r="I28" i="12"/>
  <c r="I37" i="12"/>
  <c r="I5" i="12"/>
  <c r="I40" i="12"/>
  <c r="I41" i="12"/>
  <c r="G50" i="12"/>
  <c r="F50" i="12"/>
  <c r="I48" i="12"/>
  <c r="I45" i="12"/>
  <c r="H50" i="12"/>
  <c r="I10" i="12"/>
  <c r="E50" i="12"/>
  <c r="I12" i="12"/>
  <c r="I6" i="12"/>
  <c r="I50" i="12" l="1"/>
</calcChain>
</file>

<file path=xl/sharedStrings.xml><?xml version="1.0" encoding="utf-8"?>
<sst xmlns="http://schemas.openxmlformats.org/spreadsheetml/2006/main" count="1699" uniqueCount="459">
  <si>
    <t>Annual performance review 2018-19</t>
  </si>
  <si>
    <t>Welcome to our annual performance review for the year ending March 2019.</t>
  </si>
  <si>
    <t>Please use the links below to see how we performed in your area:</t>
  </si>
  <si>
    <t>1. Number of homes</t>
  </si>
  <si>
    <t>2. Average rents</t>
  </si>
  <si>
    <t>3a. Lettings overview</t>
  </si>
  <si>
    <t>3b. Lettings - homelessness</t>
  </si>
  <si>
    <t>3c. Statutory homeless total</t>
  </si>
  <si>
    <t>3d. Lettings - tenancy reason</t>
  </si>
  <si>
    <t>4. New homes completions</t>
  </si>
  <si>
    <t>5a. Income collection</t>
  </si>
  <si>
    <t>5b. Universal Credit</t>
  </si>
  <si>
    <t>6a. ASB and all complaints</t>
  </si>
  <si>
    <t>6b. Tenancy failures (including NTQ)</t>
  </si>
  <si>
    <t>6c. Tenancy failures (excluding NTQ)</t>
  </si>
  <si>
    <t>7. Customer advocacy</t>
  </si>
  <si>
    <t>Number of homes</t>
  </si>
  <si>
    <t>Row Labels</t>
  </si>
  <si>
    <t>General needs</t>
  </si>
  <si>
    <t>Home ownership</t>
  </si>
  <si>
    <t>Supported housing</t>
  </si>
  <si>
    <t>Grand Total</t>
  </si>
  <si>
    <t>Aylesbury Vale</t>
  </si>
  <si>
    <t>Birmingham</t>
  </si>
  <si>
    <t>Bromsgrove</t>
  </si>
  <si>
    <t>Cannock Chase</t>
  </si>
  <si>
    <t>Cheltenham</t>
  </si>
  <si>
    <t>Cherwell</t>
  </si>
  <si>
    <t>Chiltern</t>
  </si>
  <si>
    <t>Cotswold</t>
  </si>
  <si>
    <t>Coventry</t>
  </si>
  <si>
    <t>Daventry</t>
  </si>
  <si>
    <t>Dudley</t>
  </si>
  <si>
    <t>East Staffordshire</t>
  </si>
  <si>
    <t>Erewash</t>
  </si>
  <si>
    <t>Forest of Dean</t>
  </si>
  <si>
    <t>Gloucester</t>
  </si>
  <si>
    <t>Herefordshire</t>
  </si>
  <si>
    <t>Lichfield</t>
  </si>
  <si>
    <t>Malvern Hills</t>
  </si>
  <si>
    <t>Newcastle-under-Lyme</t>
  </si>
  <si>
    <t>North Warwickshire</t>
  </si>
  <si>
    <t>Nuneaton and Bedworth</t>
  </si>
  <si>
    <t>Oxford</t>
  </si>
  <si>
    <t>Redditch</t>
  </si>
  <si>
    <t>Rugby</t>
  </si>
  <si>
    <t>Sandwell</t>
  </si>
  <si>
    <t>Shropshire</t>
  </si>
  <si>
    <t>Solihull</t>
  </si>
  <si>
    <t>South Bucks</t>
  </si>
  <si>
    <t>South Gloucestershire</t>
  </si>
  <si>
    <t>South Northamptonshire</t>
  </si>
  <si>
    <t>South Oxfordshire</t>
  </si>
  <si>
    <t>South Staffordshire</t>
  </si>
  <si>
    <t>Stafford</t>
  </si>
  <si>
    <t>Staffordshire Moorlands</t>
  </si>
  <si>
    <t>Stoke-on-Trent</t>
  </si>
  <si>
    <t>Stratford-on-Avon</t>
  </si>
  <si>
    <t>Stroud</t>
  </si>
  <si>
    <t>Swindon</t>
  </si>
  <si>
    <t>Tamworth</t>
  </si>
  <si>
    <t>Telford and Wrekin</t>
  </si>
  <si>
    <t>Tewkesbury</t>
  </si>
  <si>
    <t>Wales</t>
  </si>
  <si>
    <t>Walsall</t>
  </si>
  <si>
    <t>Warwick</t>
  </si>
  <si>
    <t>Wiltshire</t>
  </si>
  <si>
    <t>Wolverhampton</t>
  </si>
  <si>
    <t>Worcester</t>
  </si>
  <si>
    <t>Wychavon</t>
  </si>
  <si>
    <t>Wyre Forest</t>
  </si>
  <si>
    <t>Number of rentable dwellings</t>
  </si>
  <si>
    <t>Grand total</t>
  </si>
  <si>
    <t>Bath and North East Somerset - Merlin/SV</t>
  </si>
  <si>
    <t>Bristol - Merlin/SV</t>
  </si>
  <si>
    <t>Cheltenham - Merlin/SV</t>
  </si>
  <si>
    <t>Cotswold - Merlin/SV</t>
  </si>
  <si>
    <t>Forest of Dean - Merlin/SV</t>
  </si>
  <si>
    <t>Gloucester - Merlin/SV</t>
  </si>
  <si>
    <t>North Somerset - Merlin/SV</t>
  </si>
  <si>
    <t>South Gloucestershire - Merlin/SV</t>
  </si>
  <si>
    <t>Stroud - Merlin/SV</t>
  </si>
  <si>
    <t>Tewkesbury - Merlin/SV</t>
  </si>
  <si>
    <t>Wiltshire - Merlin/SV</t>
  </si>
  <si>
    <t>Wychavon - Merlin/SV</t>
  </si>
  <si>
    <t>Average rents</t>
  </si>
  <si>
    <t>Local Authority</t>
  </si>
  <si>
    <t>Beds</t>
  </si>
  <si>
    <t>Asset Type</t>
  </si>
  <si>
    <t>Affordable Rent (avg weekly rent)</t>
  </si>
  <si>
    <t>Social Rent (avg weekly rent)</t>
  </si>
  <si>
    <t>Aylesbury Vale District Council</t>
  </si>
  <si>
    <t>Flat</t>
  </si>
  <si>
    <t>Bungalow</t>
  </si>
  <si>
    <t>House</t>
  </si>
  <si>
    <t>Birmingham City Council</t>
  </si>
  <si>
    <t>Bedsit</t>
  </si>
  <si>
    <t>Maisonette</t>
  </si>
  <si>
    <t>Bromsgrove District Council</t>
  </si>
  <si>
    <t>Cannock Chase District Council</t>
  </si>
  <si>
    <t>Cheltenham Borough Council</t>
  </si>
  <si>
    <t>Cherwell District Council</t>
  </si>
  <si>
    <t>Chiltern District Council</t>
  </si>
  <si>
    <t>Cotswold District Council</t>
  </si>
  <si>
    <t>Coventry City Council</t>
  </si>
  <si>
    <t>Daventry District Council</t>
  </si>
  <si>
    <t>Dudley Metropolitan Borough Council</t>
  </si>
  <si>
    <t>East Staffordshire Borough Council</t>
  </si>
  <si>
    <t>Erewash Borough Council</t>
  </si>
  <si>
    <t>Forest Of Dean District Council</t>
  </si>
  <si>
    <t>Gloucester City Council</t>
  </si>
  <si>
    <t>Herefordshire Council</t>
  </si>
  <si>
    <t>Lichfield District Council</t>
  </si>
  <si>
    <t>Malvern Hills District Council</t>
  </si>
  <si>
    <t>Newcastle-under-lyme District Council</t>
  </si>
  <si>
    <t>North Warwickshire Borough Council</t>
  </si>
  <si>
    <t>Nuneaton And Bedworth Borough Council</t>
  </si>
  <si>
    <t>Oxford City Council</t>
  </si>
  <si>
    <t>Redditch Borough Council</t>
  </si>
  <si>
    <t>Rugby Borough Council</t>
  </si>
  <si>
    <t>Sandwell Metropolitan Borough Council</t>
  </si>
  <si>
    <t>Shropshire Council</t>
  </si>
  <si>
    <t>Solihull Metropolitan Borough Council</t>
  </si>
  <si>
    <t>South Gloucestershire Council</t>
  </si>
  <si>
    <t>South Northamptonshire Council</t>
  </si>
  <si>
    <t>South Oxfordshire District Council</t>
  </si>
  <si>
    <t>South Staffordshire Council</t>
  </si>
  <si>
    <t>Stafford Borough Council</t>
  </si>
  <si>
    <t>Staffordshire Moorlands District Council</t>
  </si>
  <si>
    <t>Stoke-on-trent City Council</t>
  </si>
  <si>
    <t>Stratford-on-avon District Council</t>
  </si>
  <si>
    <t>Stroud District Council</t>
  </si>
  <si>
    <t>Swindon Borough Council</t>
  </si>
  <si>
    <t>Tamworth Borough Council</t>
  </si>
  <si>
    <t>Telford And Wrekin Council</t>
  </si>
  <si>
    <t>Tewkesbury Borough Council</t>
  </si>
  <si>
    <t>Walsall Council</t>
  </si>
  <si>
    <t>Warwick District Council</t>
  </si>
  <si>
    <t>Wiltshire Council</t>
  </si>
  <si>
    <t>Wolverhampton City Council</t>
  </si>
  <si>
    <t>Worcester City Council</t>
  </si>
  <si>
    <t>Wychavon District Council</t>
  </si>
  <si>
    <t>Wyre Forest District Council</t>
  </si>
  <si>
    <t>Bath and North East Somerset</t>
  </si>
  <si>
    <t>-</t>
  </si>
  <si>
    <t>Data taken from the SDR for Merlin / SVH</t>
  </si>
  <si>
    <t>Data doesn't include asset type (apart from "Bedsit") so haven't included that</t>
  </si>
  <si>
    <t>Bristol, City of</t>
  </si>
  <si>
    <t>Only included those local authorities where majority of stock is in these areas or where Bromford doesn't have stock</t>
  </si>
  <si>
    <t>bedsit</t>
  </si>
  <si>
    <t>6+</t>
  </si>
  <si>
    <t>Lettings overview</t>
  </si>
  <si>
    <t>New-Let</t>
  </si>
  <si>
    <t>Re-Let</t>
  </si>
  <si>
    <t>Merlin and SV source data from Core</t>
  </si>
  <si>
    <t>Stoke-On-Trent City Council</t>
  </si>
  <si>
    <t>Stratford-On-Avon District Council</t>
  </si>
  <si>
    <t>Bath and North East Somerset - Merlin</t>
  </si>
  <si>
    <t>Bristol, City of - Merlin</t>
  </si>
  <si>
    <t>Cotswold - Merlin</t>
  </si>
  <si>
    <t>South Gloucestershire - Merlin</t>
  </si>
  <si>
    <t>Stroud District Council - Merlin</t>
  </si>
  <si>
    <t>Wiltshire - Merlin</t>
  </si>
  <si>
    <t>Merlin/SVH Data taken from CORE</t>
  </si>
  <si>
    <t>Cheltenham - Severn Vale</t>
  </si>
  <si>
    <t>Forest of Dean - Severn Vale</t>
  </si>
  <si>
    <t>Gloucester - Severn Vale</t>
  </si>
  <si>
    <t>Stroud - Severn Vale</t>
  </si>
  <si>
    <t>Tewkesbury - Severn Vale</t>
  </si>
  <si>
    <t>Relets - tenancy reason</t>
  </si>
  <si>
    <t>Internal Transfer - Best use of Stock</t>
  </si>
  <si>
    <t>Internal Transfer - Other Reason</t>
  </si>
  <si>
    <t>MX - Existing Bromford - Best Use of Stock</t>
  </si>
  <si>
    <t>MX - Existing Bromford - Other Reason</t>
  </si>
  <si>
    <t>MX - New to Bromford - Best Use of Stock</t>
  </si>
  <si>
    <t>MX - New to Bromford - Other Reason</t>
  </si>
  <si>
    <t>CBL Internal transfer - move to perm accom</t>
  </si>
  <si>
    <t>CBL Internal transfer - move to supported</t>
  </si>
  <si>
    <t>CBL internal transfer - property unsuitable</t>
  </si>
  <si>
    <t>CBL internal transfer - transfer</t>
  </si>
  <si>
    <t>Management transfer - DV</t>
  </si>
  <si>
    <t>Management transfer - moved to perm</t>
  </si>
  <si>
    <t>Management transfer - property unsuitable</t>
  </si>
  <si>
    <t>Management transfer - transfer</t>
  </si>
  <si>
    <t>Internal transfer</t>
  </si>
  <si>
    <t>Management moves</t>
  </si>
  <si>
    <t>South Gloucestershire Council - Merlin</t>
  </si>
  <si>
    <t>Lettings - homelessness</t>
  </si>
  <si>
    <t>Local authority</t>
  </si>
  <si>
    <t>Not homeless</t>
  </si>
  <si>
    <t>Statutory homeless with duty to house</t>
  </si>
  <si>
    <t>Statutory homeless with NO duty to house</t>
  </si>
  <si>
    <t>Other homeless (classed as homeless by Bromford)</t>
  </si>
  <si>
    <t>Total</t>
  </si>
  <si>
    <t>Northampton</t>
  </si>
  <si>
    <t>Stroud - Merlin</t>
  </si>
  <si>
    <t>* Note- the total figure is different to the total in 3a. Lettings overview</t>
  </si>
  <si>
    <t>The difference is due to 3 core logs being included here which are joint to sole/sole to joint tenancies</t>
  </si>
  <si>
    <t xml:space="preserve">Lettings now record these types of tenancies in CORE, so we can expect to see a larger </t>
  </si>
  <si>
    <t>difference next year, between the lettings perf report and CORE logs.</t>
  </si>
  <si>
    <t>Lettings - statutory homeless</t>
  </si>
  <si>
    <t>New homes completions by tenure</t>
  </si>
  <si>
    <t>Scheme Description</t>
  </si>
  <si>
    <t>Tenure</t>
  </si>
  <si>
    <t>Number</t>
  </si>
  <si>
    <t>Aston Brook, Aston Clinton Bovis AR</t>
  </si>
  <si>
    <t>Rent</t>
  </si>
  <si>
    <t>Berryfields HM03 AR</t>
  </si>
  <si>
    <t>HT06 AR Budget</t>
  </si>
  <si>
    <t>Aston Brook, Aston Clinton Bovis SO</t>
  </si>
  <si>
    <t>SO</t>
  </si>
  <si>
    <t>HT06 Berryfields Aylesbury SO</t>
  </si>
  <si>
    <t>Bath &amp; NE Somerset</t>
  </si>
  <si>
    <t>Queen Charlton Lane, B&amp;ANES Ph 2</t>
  </si>
  <si>
    <t>Queen Charlton Lane, B&amp;ANES</t>
  </si>
  <si>
    <t>Kidderminster Road, Hagley SR</t>
  </si>
  <si>
    <t>Kidderminster Road, Hagley SO</t>
  </si>
  <si>
    <t>Recreation Road, Bromsgrove (SO)</t>
  </si>
  <si>
    <t>Recreation Road, Bromsgrove (MyPlace)</t>
  </si>
  <si>
    <t>Supported</t>
  </si>
  <si>
    <t>Bloxham Road rented phase 1</t>
  </si>
  <si>
    <t>Graven Hill Ph1 Hsg Group 15 AR</t>
  </si>
  <si>
    <t>Graven Hill Ph1 Hsg Grp 20, 22 &amp; 23 AR</t>
  </si>
  <si>
    <t>Graven Hill Ph1 Hsg Grp 24 &amp; 25 AR</t>
  </si>
  <si>
    <t>Hanwell 2 extra flats</t>
  </si>
  <si>
    <t>Hanwell Fields Banbury AR</t>
  </si>
  <si>
    <t>Kingsmere KM22 AR</t>
  </si>
  <si>
    <t>KM C&amp;D Parcel D AR</t>
  </si>
  <si>
    <t>KM5 AR</t>
  </si>
  <si>
    <t>KMA Kingsmere Linden 25 Rented</t>
  </si>
  <si>
    <t>Longford D and F Banbury AR</t>
  </si>
  <si>
    <t>Stratton Park, Aff rent Phase 2, Bicester</t>
  </si>
  <si>
    <t>Victoria Park, Bloxham Road, Banbury 17</t>
  </si>
  <si>
    <t>Graven Hill Ph1 Hsg Grp 19 SO</t>
  </si>
  <si>
    <t>Graven Hill PH1 Hsg Grp 21 SO</t>
  </si>
  <si>
    <t>Graven Hill Ph1 Hsg Grps 16, 17, 18 SO</t>
  </si>
  <si>
    <t>Kingsmere KM22 SO</t>
  </si>
  <si>
    <t>KM C&amp;D Parcel D SO</t>
  </si>
  <si>
    <t>KM5 SO</t>
  </si>
  <si>
    <t>KMA Kingsmere Linden 10SO</t>
  </si>
  <si>
    <t>Longford D &amp; F Banbury SO v3</t>
  </si>
  <si>
    <t>Bath Road, Tetbury</t>
  </si>
  <si>
    <t xml:space="preserve">Broad Marston Road, AR </t>
  </si>
  <si>
    <t>Fire College, Moreton in Marshl - 17/18</t>
  </si>
  <si>
    <t>Meadow Rd Harpers</t>
  </si>
  <si>
    <t>Broad Marston Road, SO</t>
  </si>
  <si>
    <t>Fire College, Moreton in Marsh  SO 17/18</t>
  </si>
  <si>
    <t>Highfield Farm, Tetbury</t>
  </si>
  <si>
    <t>London Road SO  Phase 1 16/17</t>
  </si>
  <si>
    <t>Cottingham Drive, Moulton</t>
  </si>
  <si>
    <t>East Station Road, Long Buckby AR</t>
  </si>
  <si>
    <t>Guilsborough Road West Haddon 16-17 AR</t>
  </si>
  <si>
    <t>High Street Flore AR</t>
  </si>
  <si>
    <t>Main Road, Crick, Daventry Aff Rent</t>
  </si>
  <si>
    <t>Cottingham Drive, Moulton SO</t>
  </si>
  <si>
    <t>Guilsborough Road West Haddon 16-17 SO</t>
  </si>
  <si>
    <t>High Street Flore SO</t>
  </si>
  <si>
    <t>Greyfriars, Gloucester - L&amp;B</t>
  </si>
  <si>
    <t>Quedgeley Phase 1</t>
  </si>
  <si>
    <t>Levett Rd Packington AR SR SO ors</t>
  </si>
  <si>
    <t>Outright Sale</t>
  </si>
  <si>
    <t>Sandford Gate, Lichfield 16/17 EBI</t>
  </si>
  <si>
    <t>19 Oakfield Road, Alrewas</t>
  </si>
  <si>
    <t>Fradley P.1 SR 18/19</t>
  </si>
  <si>
    <t>Levett Rd AR</t>
  </si>
  <si>
    <t>Milestone Way Burntwood OTS AR - BDW</t>
  </si>
  <si>
    <t>Milestone Way Burntwood TW AR OTS</t>
  </si>
  <si>
    <t>Fradley P.1 SO 18/19</t>
  </si>
  <si>
    <t>Hay End Lane Fradley 17/18 SO</t>
  </si>
  <si>
    <t>Levett Rd SO Sell Prince</t>
  </si>
  <si>
    <t>Milestone Way Burntwood OTS SO - BDW</t>
  </si>
  <si>
    <t>Milestone Way Burntwood TW SO OTS</t>
  </si>
  <si>
    <t>North Somerset</t>
  </si>
  <si>
    <t>Harbour Road, Portishead</t>
  </si>
  <si>
    <t>Ashlawn Road, Hillmorton, Rugby SR</t>
  </si>
  <si>
    <t>Middlefield, Knowle - 18/19 AR</t>
  </si>
  <si>
    <t>Middlefield, Knowle - 19/20 AR</t>
  </si>
  <si>
    <t>Tanworth Lane Cheswick Green Phase 2 SR</t>
  </si>
  <si>
    <t>Tanworth Lane Cheswick Green Phase 2A SR</t>
  </si>
  <si>
    <t>Tidbury Green 18/19 SR</t>
  </si>
  <si>
    <t>Tidbury Green 19/20 SR</t>
  </si>
  <si>
    <t>Middlefield, Knowle - SO</t>
  </si>
  <si>
    <t>Tanworth Lane Cheswick Green Phase 2 SO</t>
  </si>
  <si>
    <t>Tanworth Lane Cheswick Green Phase 2A SO</t>
  </si>
  <si>
    <t>Tidbury Green 18/19 SO</t>
  </si>
  <si>
    <t>Tidbury Green 19/20 SO</t>
  </si>
  <si>
    <t>Cold Harbour SR Ph 2 Ph 3</t>
  </si>
  <si>
    <t>Cold Harbour SR Ph 5 Ph 6</t>
  </si>
  <si>
    <t>Park Farm Ph 2 &amp; 3 South Glous</t>
  </si>
  <si>
    <t>Cold Harbour SO Ph 1 Ph 2 Ph 3</t>
  </si>
  <si>
    <t>Ashton Road Roade AR</t>
  </si>
  <si>
    <t>Foxhill Brackley 16-17 AR</t>
  </si>
  <si>
    <t>The Meadows Old Stratford AR</t>
  </si>
  <si>
    <t>Towcester Grange Phase 1 AR</t>
  </si>
  <si>
    <t>Towcester Road Old Stratford AR</t>
  </si>
  <si>
    <t>Ashton Road Roade SO</t>
  </si>
  <si>
    <t>Foxhill Brackley 16-17 SO</t>
  </si>
  <si>
    <t>The Meadows Old Stratford SO</t>
  </si>
  <si>
    <t>Towcester Grange Phase 1 SO</t>
  </si>
  <si>
    <t>Towcester Road Old Stratford SO</t>
  </si>
  <si>
    <t>Stratford upon Avon</t>
  </si>
  <si>
    <t>Coventry Road Southam SR Ph 3</t>
  </si>
  <si>
    <t>Coventry Road Southam SR Ph 5</t>
  </si>
  <si>
    <t>Salford Road Bidford on Avon SR</t>
  </si>
  <si>
    <t>Southam Football Club 18/19</t>
  </si>
  <si>
    <t>Coventry Road Southam S/O Ph 2</t>
  </si>
  <si>
    <t>Coventry Road Southam S/O Ph 4</t>
  </si>
  <si>
    <t>Canonbury, Berkeley</t>
  </si>
  <si>
    <t>Anker Valley SO 17/18</t>
  </si>
  <si>
    <t xml:space="preserve">Holly Road, Dawley, Telford </t>
  </si>
  <si>
    <t>Brockeridge Road AR 17/18</t>
  </si>
  <si>
    <t>Homelands Bovis AR 17/18</t>
  </si>
  <si>
    <t>Homelands Linden 3C AR 18/19</t>
  </si>
  <si>
    <t>Homelands TW - AR 18/19</t>
  </si>
  <si>
    <t>Longford 2B, Gloucester - Affordable Rent</t>
  </si>
  <si>
    <t>Brockeridge Road SO 17/18</t>
  </si>
  <si>
    <t>Homelands Bovis SO 17/18</t>
  </si>
  <si>
    <t>Homelands Linden - SO 18/19</t>
  </si>
  <si>
    <t>Homelands TW - SO 18/19</t>
  </si>
  <si>
    <t>Longford 2B, Gloucester - Shared Ownership</t>
  </si>
  <si>
    <t>Semele Park Radford Semele Soc Rent</t>
  </si>
  <si>
    <t>Tan Lane Extra Care 65% SO (May 15)</t>
  </si>
  <si>
    <t>Tan Lane Extra Care 75% SO (May 15)</t>
  </si>
  <si>
    <t>Tan Lane Extra Care Rent May 15 - All Affordable</t>
  </si>
  <si>
    <t>Charlton Hayes H41-H46/H49</t>
  </si>
  <si>
    <t>South Glos</t>
  </si>
  <si>
    <t>Rent (SR)</t>
  </si>
  <si>
    <t>PRC Phase 1</t>
  </si>
  <si>
    <t>Rent (AR)</t>
  </si>
  <si>
    <t>Ensleigh (Linden)</t>
  </si>
  <si>
    <t>BANES</t>
  </si>
  <si>
    <t>St Matthias</t>
  </si>
  <si>
    <t>Bristol City</t>
  </si>
  <si>
    <t>Beaufort Road Garages</t>
  </si>
  <si>
    <t>Cotswold DC</t>
  </si>
  <si>
    <t>Malago House</t>
  </si>
  <si>
    <t>Queen Charlton Lane</t>
  </si>
  <si>
    <t>Parcels 17 &amp; 18a 
Emersons Green</t>
  </si>
  <si>
    <t>Harbour Road</t>
  </si>
  <si>
    <t>Bradford Road</t>
  </si>
  <si>
    <t>Park Farm Phases 2 &amp; 3</t>
  </si>
  <si>
    <t>Coldharbour Lane</t>
  </si>
  <si>
    <t>Staunton Lane</t>
  </si>
  <si>
    <t>Merlin Office Refurbishment</t>
  </si>
  <si>
    <t>4A2 Quedgley</t>
  </si>
  <si>
    <t>Gloucester City</t>
  </si>
  <si>
    <t>Canonbury Street</t>
  </si>
  <si>
    <t>Stroud DC</t>
  </si>
  <si>
    <t>GTE Brockworth</t>
  </si>
  <si>
    <t>Emersons 16a</t>
  </si>
  <si>
    <t>Income collection - general needs only</t>
  </si>
  <si>
    <t>Rent collected</t>
  </si>
  <si>
    <t>Current arrears (actual)</t>
  </si>
  <si>
    <t>AYLESBURY VALE DISTRICT COUNCIL</t>
  </si>
  <si>
    <t>BIRMINGHAM CITY COUNCIL</t>
  </si>
  <si>
    <t>BROMSGROVE DISTRICT COUNCIL</t>
  </si>
  <si>
    <t>CANNOCK CHASE DISTRICT COUNCIL</t>
  </si>
  <si>
    <t>CHELTENHAM BOROUGH COUNCIL</t>
  </si>
  <si>
    <t>CHERWELL DISTRICT COUNCIL</t>
  </si>
  <si>
    <t>CHILTERN DISTRICT COUNCIL</t>
  </si>
  <si>
    <t>COTSWOLD DISTRICT COUNCIL</t>
  </si>
  <si>
    <t>COVENTRY CITY COUNCIL</t>
  </si>
  <si>
    <t>DAVENTRY DISTRICT COUNCIL</t>
  </si>
  <si>
    <t>DUDLEY METROPOLITAN BOROUGH COUNCIL</t>
  </si>
  <si>
    <t>EAST STAFFORDSHIRE BOROUGH COUNCIL</t>
  </si>
  <si>
    <t>EREWASH BOROUGH COUNCIL</t>
  </si>
  <si>
    <t>FOREST OF DEAN DISTRICT COUNCIL</t>
  </si>
  <si>
    <t>GLOUCESTER CITY COUNCIL</t>
  </si>
  <si>
    <t>HEREFORDSHIRE COUNCIL</t>
  </si>
  <si>
    <t>LICHFIELD DISTRICT COUNCIL</t>
  </si>
  <si>
    <t>MALVERN HILLS DISTRICT COUNCIL</t>
  </si>
  <si>
    <t>NEWCASTLE-UNDER-LYME DISTRICT COUNCIL</t>
  </si>
  <si>
    <t>NORTH WARWICKSHIRE BOROUGH COUNCIL</t>
  </si>
  <si>
    <t>NUNEATON AND BEDWORTH BOROUGH COUNCIL</t>
  </si>
  <si>
    <t>OXFORD CITY COUNCIL</t>
  </si>
  <si>
    <t>POWYS COUNTY COUNCIL</t>
  </si>
  <si>
    <t>REDDITCH BOROUGH COUNCIL</t>
  </si>
  <si>
    <t>RUGBY BOROUGH COUNCIL</t>
  </si>
  <si>
    <t>SANDWELL METROPOLITAN BOROUGH COUNCIL</t>
  </si>
  <si>
    <t>SHROPSHIRE COUNCIL</t>
  </si>
  <si>
    <t>SOLIHULL METROPOLITAN BOROUGH COUNCIL</t>
  </si>
  <si>
    <t>SOUTH GLOS - MERLIN</t>
  </si>
  <si>
    <t>SOUTH GLOUCESTERSHIRE COUNCIL</t>
  </si>
  <si>
    <t>SOUTH NORTHAMPTONSHIRE COUNCIL</t>
  </si>
  <si>
    <t>SOUTH OXFORDSHIRE DISTRICT COUNCIL</t>
  </si>
  <si>
    <t>SOUTH STAFFORDSHIRE COUNCIL</t>
  </si>
  <si>
    <t>STAFFORD BOROUGH COUNCIL</t>
  </si>
  <si>
    <t>STAFFORDSHIRE MOORLANDS DISTRICT COUNCIL</t>
  </si>
  <si>
    <t>STOKE-ON-TRENT CITY COUNCIL</t>
  </si>
  <si>
    <t>STRATFORD-ON-AVON DISTRICT COUNCIL</t>
  </si>
  <si>
    <t>STROUD DISTRICT COUNCIL</t>
  </si>
  <si>
    <t>SWINDON BOROUGH COUNCIL</t>
  </si>
  <si>
    <t>TAMWORTH BOROUGH COUNCIL</t>
  </si>
  <si>
    <t>TELFORD AND WREKIN COUNCIL</t>
  </si>
  <si>
    <t>TEWKESBURY BOROUGH COUNCIL</t>
  </si>
  <si>
    <t>WALSALL COUNCIL</t>
  </si>
  <si>
    <t>WARWICK DISTRICT COUNCIL</t>
  </si>
  <si>
    <t>WILTSHIRE COUNCIL</t>
  </si>
  <si>
    <t>WOLVERHAMPTON CITY COUNCIL</t>
  </si>
  <si>
    <t>WORCESTER CITY COUNCIL</t>
  </si>
  <si>
    <t>WYCHAVON DISTRICT COUNCIL</t>
  </si>
  <si>
    <t>WYRE FOREST DISTRICT COUNCIL</t>
  </si>
  <si>
    <t>Universal Credit customers</t>
  </si>
  <si>
    <t>No. of accounts</t>
  </si>
  <si>
    <t>SOUTH GLOUCESTERSHIRE COUNCIL - Merlin</t>
  </si>
  <si>
    <t>The Merlin figure looks at the number of customers on UC as of the 19th July.</t>
  </si>
  <si>
    <t>Arrears over £1k</t>
  </si>
  <si>
    <t>No of accounts with arrears over £1k</t>
  </si>
  <si>
    <t>SOUTH BUCKS DISTRICT COUNCIL</t>
  </si>
  <si>
    <t>ASB and complaints</t>
  </si>
  <si>
    <t>Number of ASB cases</t>
  </si>
  <si>
    <t>Number of all complaints</t>
  </si>
  <si>
    <t>*Merlin figure calculated by looking at the number of cases that were closed over the 18/19 financial year.</t>
  </si>
  <si>
    <t>*Merlin figure accounts for Stage 1 complaints that were received over the year.</t>
  </si>
  <si>
    <t>Tenancy failures (including Notice to Quit)</t>
  </si>
  <si>
    <t>Failure (%)</t>
  </si>
  <si>
    <t>No</t>
  </si>
  <si>
    <t>It is calculated as, the total number of the tenancy failures, divided by the number of customer accounts in that Local Authority (see criteria below):</t>
  </si>
  <si>
    <t>Evicted -arrears</t>
  </si>
  <si>
    <t>Evicted - not arrears</t>
  </si>
  <si>
    <t>Section 21 Arrears</t>
  </si>
  <si>
    <t>Section 21 ASB</t>
  </si>
  <si>
    <t>Section 21 multiple</t>
  </si>
  <si>
    <t>Abandoned</t>
  </si>
  <si>
    <t>Notice to quit served</t>
  </si>
  <si>
    <t>SW + Merlin data is all in tab 6c. excluding NTQ</t>
  </si>
  <si>
    <t>Tenancy failures (excluding Notice to Quit)</t>
  </si>
  <si>
    <t>TEWKESBURY BOROUGH COUNCIL - SW</t>
  </si>
  <si>
    <t>GLOUCESTER CITY COUNCIL - SW</t>
  </si>
  <si>
    <t>``'</t>
  </si>
  <si>
    <t>l</t>
  </si>
  <si>
    <t>Customer Advocacy</t>
  </si>
  <si>
    <t>2018 / 2019 "Merlin" equivalent questions</t>
  </si>
  <si>
    <t>Customers recommend us to a friend - Bromford Score: 90%</t>
  </si>
  <si>
    <t>Customers say they're living in the right home -  Bromford Score: 89%</t>
  </si>
  <si>
    <t>Customers rate the safety and appearance of their neighbourhood - Bromford Score:  7.7 out of 10</t>
  </si>
  <si>
    <t>How likely would you be to recommend us to family and friends on a scale of 1 to 10, where 1 is not at all likely and 10 is extremely likely?</t>
  </si>
  <si>
    <t>How satisfied or dissatisfied are you with the overall quality of your home?</t>
  </si>
  <si>
    <t>How satisfied or dissatisfied are you with your neighbourhood as a place to live?</t>
  </si>
  <si>
    <t>APR Information</t>
  </si>
  <si>
    <t>LA Score</t>
  </si>
  <si>
    <t>Response Rate</t>
  </si>
  <si>
    <t>% Score</t>
  </si>
  <si>
    <t>Responses</t>
  </si>
  <si>
    <t>Aylesbury</t>
  </si>
  <si>
    <t>The South Glos scores are based on best equivalent questions from the old "Merlin" STAR survey</t>
  </si>
  <si>
    <t>Newcastle under Lyme</t>
  </si>
  <si>
    <t>Oxford City</t>
  </si>
  <si>
    <t>South Northants</t>
  </si>
  <si>
    <t>Stoke on Trent</t>
  </si>
  <si>
    <t>Stratford on Avon</t>
  </si>
  <si>
    <t>Telford &amp; Wrekin</t>
  </si>
  <si>
    <t>Gloucester City Council -  Severn Vale</t>
  </si>
  <si>
    <t>Tewkesbury Borough Council - Severn Vale</t>
  </si>
  <si>
    <t>SOUTH GLOUCESTERSHIRE COUNCIL - MERLIN</t>
  </si>
  <si>
    <t>Not recorded</t>
  </si>
  <si>
    <t>TEWKESBURY - SEVERN VALE</t>
  </si>
  <si>
    <t>TEWKESBURY - Severn Vale</t>
  </si>
  <si>
    <t>TEWKESBURY BOROUGH COUNCIL - SEVERN 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</si>
</sst>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£&quot;#,##0.00"/>
    <numFmt numFmtId="165" formatCode="#,##0.00%"/>
    <numFmt numFmtId="166" formatCode="0.0%"/>
    <numFmt numFmtId="167" formatCode="_-* #,##0_-;\-* #,##0_-;_-* &quot;-&quot;??_-;_-@_-"/>
    <numFmt numFmtId="168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5"/>
    <xf numFmtId="0" fontId="11" fillId="0" borderId="0" xfId="0" applyFont="1" applyAlignment="1">
      <alignment horizontal="left"/>
    </xf>
    <xf numFmtId="0" fontId="1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4" applyNumberFormat="1" applyFont="1" applyAlignment="1">
      <alignment horizontal="center"/>
    </xf>
    <xf numFmtId="3" fontId="7" fillId="0" borderId="0" xfId="4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0" fontId="13" fillId="0" borderId="0" xfId="3" applyFont="1" applyBorder="1"/>
    <xf numFmtId="0" fontId="8" fillId="0" borderId="0" xfId="3" applyFont="1" applyBorder="1"/>
    <xf numFmtId="0" fontId="15" fillId="0" borderId="0" xfId="3" applyFont="1" applyBorder="1"/>
    <xf numFmtId="0" fontId="11" fillId="0" borderId="0" xfId="0" applyFont="1" applyFill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6" fillId="0" borderId="0" xfId="3" applyFont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center"/>
    </xf>
    <xf numFmtId="0" fontId="11" fillId="0" borderId="0" xfId="0" applyFont="1" applyBorder="1"/>
    <xf numFmtId="0" fontId="15" fillId="0" borderId="0" xfId="3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2" fillId="0" borderId="0" xfId="1" applyFont="1" applyFill="1" applyBorder="1"/>
    <xf numFmtId="165" fontId="12" fillId="0" borderId="0" xfId="1" applyNumberFormat="1" applyFont="1" applyFill="1" applyBorder="1" applyAlignment="1">
      <alignment horizontal="center"/>
    </xf>
    <xf numFmtId="10" fontId="8" fillId="0" borderId="0" xfId="0" applyNumberFormat="1" applyFont="1" applyFill="1"/>
    <xf numFmtId="0" fontId="7" fillId="0" borderId="0" xfId="0" applyFont="1" applyAlignment="1">
      <alignment horizontal="center" vertical="center" wrapText="1"/>
    </xf>
    <xf numFmtId="0" fontId="8" fillId="2" borderId="0" xfId="0" applyFont="1" applyFill="1"/>
    <xf numFmtId="0" fontId="7" fillId="0" borderId="0" xfId="4" applyNumberFormat="1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12" fillId="2" borderId="0" xfId="3" applyFont="1" applyFill="1" applyBorder="1" applyAlignment="1">
      <alignment horizontal="center"/>
    </xf>
    <xf numFmtId="0" fontId="12" fillId="2" borderId="0" xfId="3" applyFont="1" applyFill="1" applyBorder="1"/>
    <xf numFmtId="0" fontId="16" fillId="2" borderId="0" xfId="3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1" fontId="0" fillId="0" borderId="16" xfId="0" applyNumberFormat="1" applyBorder="1"/>
    <xf numFmtId="0" fontId="0" fillId="0" borderId="12" xfId="0" applyBorder="1"/>
    <xf numFmtId="168" fontId="0" fillId="0" borderId="16" xfId="0" applyNumberFormat="1" applyBorder="1"/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168" fontId="0" fillId="0" borderId="16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168" fontId="0" fillId="0" borderId="17" xfId="0" applyNumberFormat="1" applyBorder="1" applyAlignment="1">
      <alignment horizontal="right"/>
    </xf>
    <xf numFmtId="0" fontId="18" fillId="0" borderId="0" xfId="0" applyFont="1" applyAlignment="1">
      <alignment horizontal="left"/>
    </xf>
    <xf numFmtId="0" fontId="19" fillId="2" borderId="0" xfId="0" applyFont="1" applyFill="1" applyBorder="1"/>
    <xf numFmtId="0" fontId="19" fillId="2" borderId="2" xfId="0" applyFont="1" applyFill="1" applyBorder="1"/>
    <xf numFmtId="0" fontId="19" fillId="2" borderId="2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7" xfId="0" applyFont="1" applyFill="1" applyBorder="1"/>
    <xf numFmtId="0" fontId="19" fillId="2" borderId="7" xfId="0" applyFont="1" applyFill="1" applyBorder="1" applyAlignment="1">
      <alignment horizontal="center"/>
    </xf>
    <xf numFmtId="0" fontId="19" fillId="2" borderId="19" xfId="0" applyFont="1" applyFill="1" applyBorder="1"/>
    <xf numFmtId="0" fontId="19" fillId="2" borderId="19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4" xfId="0" applyFont="1" applyBorder="1"/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9" xfId="0" applyFont="1" applyBorder="1"/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quotePrefix="1" applyFont="1"/>
    <xf numFmtId="167" fontId="24" fillId="0" borderId="0" xfId="4" applyNumberFormat="1" applyFont="1" applyFill="1"/>
    <xf numFmtId="166" fontId="24" fillId="0" borderId="0" xfId="4" applyNumberFormat="1" applyFont="1" applyFill="1"/>
    <xf numFmtId="0" fontId="14" fillId="0" borderId="19" xfId="3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5" fillId="0" borderId="0" xfId="3" applyFont="1" applyBorder="1"/>
    <xf numFmtId="0" fontId="25" fillId="0" borderId="0" xfId="3" applyFont="1" applyBorder="1" applyAlignment="1">
      <alignment horizontal="center"/>
    </xf>
    <xf numFmtId="0" fontId="26" fillId="0" borderId="0" xfId="3" applyFont="1" applyBorder="1"/>
    <xf numFmtId="0" fontId="26" fillId="0" borderId="0" xfId="0" applyFont="1" applyBorder="1"/>
    <xf numFmtId="0" fontId="27" fillId="0" borderId="0" xfId="3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0" fontId="29" fillId="2" borderId="0" xfId="0" applyFont="1" applyFill="1" applyAlignment="1"/>
    <xf numFmtId="0" fontId="11" fillId="2" borderId="0" xfId="0" applyFont="1" applyFill="1" applyAlignment="1"/>
    <xf numFmtId="0" fontId="7" fillId="2" borderId="7" xfId="0" applyFont="1" applyFill="1" applyBorder="1" applyAlignment="1"/>
    <xf numFmtId="0" fontId="11" fillId="2" borderId="0" xfId="0" applyFont="1" applyFill="1"/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0" fontId="28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0" fontId="14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wrapText="1"/>
    </xf>
    <xf numFmtId="0" fontId="1" fillId="4" borderId="9" xfId="0" applyFont="1" applyFill="1" applyBorder="1"/>
    <xf numFmtId="0" fontId="1" fillId="4" borderId="1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2" borderId="0" xfId="0" applyFont="1" applyFill="1" applyBorder="1" applyAlignment="1"/>
    <xf numFmtId="0" fontId="14" fillId="0" borderId="9" xfId="3" applyFont="1" applyBorder="1"/>
    <xf numFmtId="0" fontId="7" fillId="2" borderId="1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12" fillId="0" borderId="4" xfId="3" applyFont="1" applyBorder="1"/>
    <xf numFmtId="0" fontId="12" fillId="0" borderId="5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NumberFormat="1" applyFill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12" fillId="6" borderId="0" xfId="3" applyFont="1" applyFill="1" applyBorder="1"/>
    <xf numFmtId="0" fontId="12" fillId="0" borderId="1" xfId="3" applyFont="1" applyBorder="1"/>
    <xf numFmtId="0" fontId="12" fillId="0" borderId="2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8" fillId="6" borderId="4" xfId="0" applyFont="1" applyFill="1" applyBorder="1"/>
    <xf numFmtId="0" fontId="8" fillId="7" borderId="0" xfId="0" applyFont="1" applyFill="1" applyBorder="1"/>
    <xf numFmtId="0" fontId="8" fillId="6" borderId="5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0" fillId="6" borderId="3" xfId="0" applyNumberFormat="1" applyFont="1" applyFill="1" applyBorder="1" applyAlignment="1">
      <alignment horizontal="center"/>
    </xf>
    <xf numFmtId="0" fontId="0" fillId="6" borderId="4" xfId="0" applyFont="1" applyFill="1" applyBorder="1"/>
    <xf numFmtId="0" fontId="1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164" fontId="0" fillId="6" borderId="0" xfId="0" applyNumberFormat="1" applyFont="1" applyFill="1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0" fontId="0" fillId="6" borderId="6" xfId="0" applyFont="1" applyFill="1" applyBorder="1"/>
    <xf numFmtId="0" fontId="1" fillId="6" borderId="7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164" fontId="0" fillId="6" borderId="7" xfId="0" applyNumberFormat="1" applyFont="1" applyFill="1" applyBorder="1" applyAlignment="1">
      <alignment horizontal="center"/>
    </xf>
    <xf numFmtId="164" fontId="0" fillId="6" borderId="8" xfId="0" applyNumberFormat="1" applyFont="1" applyFill="1" applyBorder="1" applyAlignment="1">
      <alignment horizont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/>
    </xf>
    <xf numFmtId="0" fontId="0" fillId="6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horizontal="center"/>
    </xf>
    <xf numFmtId="0" fontId="30" fillId="6" borderId="0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7" borderId="18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2" fillId="6" borderId="18" xfId="3" applyFont="1" applyFill="1" applyBorder="1"/>
    <xf numFmtId="0" fontId="32" fillId="6" borderId="18" xfId="3" applyFont="1" applyFill="1" applyBorder="1" applyAlignment="1">
      <alignment horizontal="center"/>
    </xf>
    <xf numFmtId="0" fontId="31" fillId="10" borderId="18" xfId="3" applyFont="1" applyFill="1" applyBorder="1"/>
    <xf numFmtId="0" fontId="31" fillId="10" borderId="18" xfId="3" applyFont="1" applyFill="1" applyBorder="1" applyAlignment="1">
      <alignment horizontal="center"/>
    </xf>
    <xf numFmtId="0" fontId="12" fillId="0" borderId="0" xfId="3" applyFont="1" applyFill="1" applyBorder="1"/>
    <xf numFmtId="0" fontId="7" fillId="0" borderId="18" xfId="0" applyFont="1" applyBorder="1" applyAlignment="1">
      <alignment horizontal="left" wrapText="1"/>
    </xf>
    <xf numFmtId="0" fontId="7" fillId="0" borderId="18" xfId="0" applyNumberFormat="1" applyFont="1" applyBorder="1" applyAlignment="1">
      <alignment horizontal="center" wrapText="1"/>
    </xf>
    <xf numFmtId="0" fontId="14" fillId="0" borderId="18" xfId="3" applyFont="1" applyBorder="1" applyAlignment="1">
      <alignment horizontal="center" wrapText="1"/>
    </xf>
    <xf numFmtId="0" fontId="14" fillId="8" borderId="18" xfId="3" applyFont="1" applyFill="1" applyBorder="1" applyAlignment="1">
      <alignment wrapText="1"/>
    </xf>
    <xf numFmtId="0" fontId="8" fillId="0" borderId="18" xfId="0" applyFont="1" applyBorder="1" applyAlignment="1">
      <alignment horizontal="left"/>
    </xf>
    <xf numFmtId="0" fontId="8" fillId="0" borderId="18" xfId="0" applyNumberFormat="1" applyFont="1" applyBorder="1" applyAlignment="1">
      <alignment horizontal="center"/>
    </xf>
    <xf numFmtId="0" fontId="12" fillId="0" borderId="18" xfId="3" applyFont="1" applyBorder="1" applyAlignment="1">
      <alignment horizontal="center"/>
    </xf>
    <xf numFmtId="0" fontId="12" fillId="0" borderId="18" xfId="3" applyFont="1" applyBorder="1"/>
    <xf numFmtId="0" fontId="12" fillId="0" borderId="18" xfId="3" applyFont="1" applyFill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12" fillId="0" borderId="18" xfId="3" applyFont="1" applyBorder="1" applyAlignment="1">
      <alignment vertical="center"/>
    </xf>
    <xf numFmtId="0" fontId="12" fillId="11" borderId="18" xfId="3" applyFont="1" applyFill="1" applyBorder="1" applyAlignment="1">
      <alignment horizontal="center" wrapText="1"/>
    </xf>
    <xf numFmtId="0" fontId="12" fillId="0" borderId="18" xfId="3" applyFont="1" applyFill="1" applyBorder="1" applyAlignment="1">
      <alignment horizontal="center"/>
    </xf>
    <xf numFmtId="0" fontId="8" fillId="12" borderId="18" xfId="0" applyFont="1" applyFill="1" applyBorder="1" applyAlignment="1">
      <alignment horizontal="left"/>
    </xf>
    <xf numFmtId="0" fontId="8" fillId="12" borderId="18" xfId="0" applyNumberFormat="1" applyFont="1" applyFill="1" applyBorder="1" applyAlignment="1">
      <alignment horizontal="center"/>
    </xf>
    <xf numFmtId="0" fontId="12" fillId="12" borderId="18" xfId="3" applyFont="1" applyFill="1" applyBorder="1" applyAlignment="1">
      <alignment horizontal="center"/>
    </xf>
    <xf numFmtId="0" fontId="12" fillId="12" borderId="18" xfId="3" applyFont="1" applyFill="1" applyBorder="1"/>
    <xf numFmtId="0" fontId="12" fillId="6" borderId="18" xfId="3" applyFont="1" applyFill="1" applyBorder="1" applyAlignment="1">
      <alignment horizontal="center"/>
    </xf>
    <xf numFmtId="0" fontId="12" fillId="5" borderId="18" xfId="3" applyFont="1" applyFill="1" applyBorder="1" applyAlignment="1">
      <alignment horizontal="center"/>
    </xf>
    <xf numFmtId="0" fontId="8" fillId="5" borderId="18" xfId="0" applyFont="1" applyFill="1" applyBorder="1" applyAlignment="1">
      <alignment horizontal="left"/>
    </xf>
    <xf numFmtId="0" fontId="8" fillId="5" borderId="18" xfId="0" applyNumberFormat="1" applyFont="1" applyFill="1" applyBorder="1" applyAlignment="1">
      <alignment horizontal="center"/>
    </xf>
    <xf numFmtId="0" fontId="12" fillId="5" borderId="18" xfId="3" applyFont="1" applyFill="1" applyBorder="1"/>
    <xf numFmtId="0" fontId="14" fillId="0" borderId="18" xfId="3" applyFont="1" applyBorder="1"/>
    <xf numFmtId="0" fontId="7" fillId="0" borderId="18" xfId="0" applyFont="1" applyBorder="1" applyAlignment="1">
      <alignment horizontal="center" wrapText="1"/>
    </xf>
    <xf numFmtId="0" fontId="12" fillId="2" borderId="18" xfId="3" applyFont="1" applyFill="1" applyBorder="1" applyAlignment="1">
      <alignment horizontal="center"/>
    </xf>
    <xf numFmtId="0" fontId="12" fillId="6" borderId="18" xfId="3" applyFont="1" applyFill="1" applyBorder="1"/>
    <xf numFmtId="0" fontId="12" fillId="7" borderId="18" xfId="3" applyFont="1" applyFill="1" applyBorder="1"/>
    <xf numFmtId="0" fontId="12" fillId="7" borderId="18" xfId="3" applyFont="1" applyFill="1" applyBorder="1" applyAlignment="1">
      <alignment horizontal="center"/>
    </xf>
    <xf numFmtId="0" fontId="14" fillId="0" borderId="18" xfId="3" applyFont="1" applyBorder="1" applyAlignment="1">
      <alignment horizontal="center"/>
    </xf>
    <xf numFmtId="0" fontId="7" fillId="0" borderId="18" xfId="0" applyFont="1" applyBorder="1"/>
    <xf numFmtId="10" fontId="8" fillId="2" borderId="0" xfId="0" applyNumberFormat="1" applyFont="1" applyFill="1"/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0" fontId="7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166" fontId="8" fillId="2" borderId="18" xfId="2" applyNumberFormat="1" applyFont="1" applyFill="1" applyBorder="1" applyAlignment="1">
      <alignment horizontal="center"/>
    </xf>
    <xf numFmtId="1" fontId="8" fillId="0" borderId="18" xfId="2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left"/>
    </xf>
    <xf numFmtId="166" fontId="7" fillId="2" borderId="18" xfId="2" applyNumberFormat="1" applyFont="1" applyFill="1" applyBorder="1" applyAlignment="1">
      <alignment horizontal="center"/>
    </xf>
    <xf numFmtId="1" fontId="7" fillId="0" borderId="18" xfId="2" applyNumberFormat="1" applyFont="1" applyFill="1" applyBorder="1" applyAlignment="1">
      <alignment horizontal="center"/>
    </xf>
    <xf numFmtId="0" fontId="8" fillId="6" borderId="18" xfId="0" applyFont="1" applyFill="1" applyBorder="1"/>
    <xf numFmtId="166" fontId="8" fillId="6" borderId="18" xfId="2" applyNumberFormat="1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11" borderId="18" xfId="0" applyFont="1" applyFill="1" applyBorder="1"/>
    <xf numFmtId="166" fontId="8" fillId="11" borderId="18" xfId="2" applyNumberFormat="1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  <xf numFmtId="0" fontId="14" fillId="0" borderId="18" xfId="1" applyFont="1" applyFill="1" applyBorder="1" applyAlignment="1">
      <alignment wrapText="1"/>
    </xf>
    <xf numFmtId="0" fontId="14" fillId="0" borderId="18" xfId="1" applyFont="1" applyFill="1" applyBorder="1" applyAlignment="1">
      <alignment horizontal="center" wrapText="1"/>
    </xf>
    <xf numFmtId="0" fontId="12" fillId="0" borderId="18" xfId="1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8" borderId="18" xfId="1" applyFont="1" applyFill="1" applyBorder="1"/>
    <xf numFmtId="165" fontId="12" fillId="8" borderId="18" xfId="1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5" borderId="18" xfId="0" applyFont="1" applyFill="1" applyBorder="1"/>
    <xf numFmtId="0" fontId="8" fillId="5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9" fontId="0" fillId="0" borderId="11" xfId="2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0" fillId="2" borderId="32" xfId="0" applyFont="1" applyFill="1" applyBorder="1" applyAlignment="1">
      <alignment vertical="center"/>
    </xf>
    <xf numFmtId="0" fontId="20" fillId="2" borderId="33" xfId="0" applyFont="1" applyFill="1" applyBorder="1" applyAlignment="1">
      <alignment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19" fillId="2" borderId="35" xfId="0" applyFont="1" applyFill="1" applyBorder="1"/>
    <xf numFmtId="0" fontId="19" fillId="2" borderId="36" xfId="0" applyFont="1" applyFill="1" applyBorder="1" applyAlignment="1">
      <alignment horizontal="center"/>
    </xf>
    <xf numFmtId="0" fontId="19" fillId="2" borderId="37" xfId="0" applyFont="1" applyFill="1" applyBorder="1"/>
    <xf numFmtId="0" fontId="19" fillId="2" borderId="12" xfId="0" applyFont="1" applyFill="1" applyBorder="1" applyAlignment="1">
      <alignment horizontal="center"/>
    </xf>
    <xf numFmtId="0" fontId="19" fillId="2" borderId="38" xfId="0" applyFont="1" applyFill="1" applyBorder="1"/>
    <xf numFmtId="0" fontId="19" fillId="2" borderId="39" xfId="0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41" xfId="0" applyFont="1" applyFill="1" applyBorder="1" applyAlignment="1">
      <alignment horizontal="center"/>
    </xf>
    <xf numFmtId="0" fontId="19" fillId="2" borderId="42" xfId="0" applyFont="1" applyFill="1" applyBorder="1"/>
    <xf numFmtId="0" fontId="19" fillId="2" borderId="22" xfId="0" applyFont="1" applyFill="1" applyBorder="1"/>
    <xf numFmtId="0" fontId="19" fillId="2" borderId="2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8" fillId="6" borderId="24" xfId="0" applyFont="1" applyFill="1" applyBorder="1"/>
    <xf numFmtId="0" fontId="8" fillId="6" borderId="25" xfId="0" applyFont="1" applyFill="1" applyBorder="1" applyAlignment="1">
      <alignment horizontal="left"/>
    </xf>
    <xf numFmtId="0" fontId="8" fillId="6" borderId="25" xfId="0" applyFont="1" applyFill="1" applyBorder="1"/>
    <xf numFmtId="0" fontId="8" fillId="6" borderId="26" xfId="0" applyFont="1" applyFill="1" applyBorder="1"/>
    <xf numFmtId="0" fontId="8" fillId="6" borderId="27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28" xfId="0" applyFont="1" applyFill="1" applyBorder="1"/>
    <xf numFmtId="0" fontId="8" fillId="6" borderId="29" xfId="0" applyFont="1" applyFill="1" applyBorder="1"/>
    <xf numFmtId="0" fontId="8" fillId="6" borderId="30" xfId="0" applyFont="1" applyFill="1" applyBorder="1" applyAlignment="1">
      <alignment horizontal="left"/>
    </xf>
    <xf numFmtId="0" fontId="8" fillId="6" borderId="30" xfId="0" applyFont="1" applyFill="1" applyBorder="1"/>
    <xf numFmtId="0" fontId="8" fillId="6" borderId="31" xfId="0" applyFont="1" applyFill="1" applyBorder="1"/>
    <xf numFmtId="0" fontId="8" fillId="6" borderId="23" xfId="0" applyFont="1" applyFill="1" applyBorder="1"/>
    <xf numFmtId="0" fontId="8" fillId="6" borderId="23" xfId="0" applyFont="1" applyFill="1" applyBorder="1" applyAlignment="1">
      <alignment horizontal="left"/>
    </xf>
    <xf numFmtId="0" fontId="19" fillId="6" borderId="18" xfId="0" applyFont="1" applyFill="1" applyBorder="1"/>
    <xf numFmtId="0" fontId="19" fillId="6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left" wrapText="1"/>
    </xf>
    <xf numFmtId="0" fontId="12" fillId="6" borderId="18" xfId="1" applyFont="1" applyFill="1" applyBorder="1"/>
    <xf numFmtId="165" fontId="12" fillId="6" borderId="18" xfId="1" applyNumberFormat="1" applyFont="1" applyFill="1" applyBorder="1" applyAlignment="1">
      <alignment horizontal="center"/>
    </xf>
    <xf numFmtId="0" fontId="0" fillId="6" borderId="18" xfId="0" applyFill="1" applyBorder="1"/>
    <xf numFmtId="0" fontId="0" fillId="6" borderId="18" xfId="0" applyFill="1" applyBorder="1" applyAlignment="1">
      <alignment horizontal="center"/>
    </xf>
  </cellXfs>
  <cellStyles count="6">
    <cellStyle name="Comma" xfId="4" builtinId="3"/>
    <cellStyle name="Hyperlink" xfId="5" builtinId="8"/>
    <cellStyle name="Normal" xfId="0" builtinId="0"/>
    <cellStyle name="Normal 2" xfId="1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27800</xdr:colOff>
      <xdr:row>1</xdr:row>
      <xdr:rowOff>6350</xdr:rowOff>
    </xdr:from>
    <xdr:ext cx="2734450" cy="762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0600" y="190500"/>
          <a:ext cx="2734450" cy="7620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1245</xdr:rowOff>
    </xdr:from>
    <xdr:to>
      <xdr:col>11</xdr:col>
      <xdr:colOff>49120</xdr:colOff>
      <xdr:row>11</xdr:row>
      <xdr:rowOff>21166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736417" y="869078"/>
          <a:ext cx="3795620" cy="161800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- Qlikview</a:t>
          </a:r>
        </a:p>
        <a:p>
          <a:endParaRPr lang="en-GB" sz="1100" baseline="0"/>
        </a:p>
        <a:p>
          <a:r>
            <a:rPr lang="en-GB" sz="1100" baseline="0"/>
            <a:t>Filterd by </a:t>
          </a:r>
        </a:p>
        <a:p>
          <a:r>
            <a:rPr lang="en-GB" sz="1100" baseline="0"/>
            <a:t>- General need</a:t>
          </a:r>
        </a:p>
        <a:p>
          <a:r>
            <a:rPr lang="en-GB" sz="1100" baseline="0"/>
            <a:t>- Rentable dwellings</a:t>
          </a:r>
        </a:p>
        <a:p>
          <a:r>
            <a:rPr lang="en-GB" sz="1100" baseline="0"/>
            <a:t>- 12 months (financal year)</a:t>
          </a:r>
        </a:p>
        <a:p>
          <a:endParaRPr lang="en-GB" sz="1100" baseline="0"/>
        </a:p>
        <a:p>
          <a:r>
            <a:rPr lang="en-GB" sz="1100" baseline="0"/>
            <a:t>Merlin and SV data from Kelly Webster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9</xdr:col>
      <xdr:colOff>314886</xdr:colOff>
      <xdr:row>11</xdr:row>
      <xdr:rowOff>33618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143500" y="627529"/>
          <a:ext cx="3811121" cy="16472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- Qlikview</a:t>
          </a:r>
        </a:p>
        <a:p>
          <a:endParaRPr lang="en-GB" sz="1100" baseline="0"/>
        </a:p>
        <a:p>
          <a:r>
            <a:rPr lang="en-GB" sz="1100" baseline="0"/>
            <a:t>Filterd by </a:t>
          </a:r>
        </a:p>
        <a:p>
          <a:r>
            <a:rPr lang="en-GB" sz="1100" baseline="0"/>
            <a:t>- UCP,UC</a:t>
          </a:r>
        </a:p>
        <a:p>
          <a:r>
            <a:rPr lang="en-GB" sz="1100" baseline="0"/>
            <a:t>- 12 months (financal year)</a:t>
          </a:r>
        </a:p>
        <a:p>
          <a:endParaRPr lang="en-GB" sz="1100" baseline="0"/>
        </a:p>
        <a:p>
          <a:r>
            <a:rPr lang="en-GB" sz="1100" baseline="0"/>
            <a:t>Merlin and SV data provided by Kelly Webster</a:t>
          </a:r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145676</xdr:colOff>
      <xdr:row>2</xdr:row>
      <xdr:rowOff>67236</xdr:rowOff>
    </xdr:from>
    <xdr:to>
      <xdr:col>9</xdr:col>
      <xdr:colOff>462467</xdr:colOff>
      <xdr:row>9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748617" y="649942"/>
          <a:ext cx="3813026" cy="16584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- Active H</a:t>
          </a:r>
        </a:p>
        <a:p>
          <a:endParaRPr lang="en-GB" sz="1100" baseline="0"/>
        </a:p>
        <a:p>
          <a:r>
            <a:rPr lang="en-GB" sz="1100" baseline="0"/>
            <a:t>Filterd by </a:t>
          </a:r>
        </a:p>
        <a:p>
          <a:r>
            <a:rPr lang="en-GB" sz="1100" baseline="0"/>
            <a:t>- General need, Home ownership, Supported Housing</a:t>
          </a:r>
        </a:p>
        <a:p>
          <a:r>
            <a:rPr lang="en-GB" sz="1100" baseline="0"/>
            <a:t>- Rentable dwellings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Merlin and SV data from Kelly Webster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4</xdr:row>
      <xdr:rowOff>44823</xdr:rowOff>
    </xdr:from>
    <xdr:to>
      <xdr:col>12</xdr:col>
      <xdr:colOff>370914</xdr:colOff>
      <xdr:row>13</xdr:row>
      <xdr:rowOff>168088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805146" y="885264"/>
          <a:ext cx="3811121" cy="18377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- Active H &amp; SQL</a:t>
          </a:r>
        </a:p>
        <a:p>
          <a:endParaRPr lang="en-GB" sz="1100" baseline="0"/>
        </a:p>
        <a:p>
          <a:r>
            <a:rPr lang="en-GB" sz="1100" baseline="0"/>
            <a:t>- HPM ASB &amp; complaints only</a:t>
          </a:r>
        </a:p>
        <a:p>
          <a:r>
            <a:rPr lang="en-GB" sz="1100" baseline="0"/>
            <a:t>- Case status - pending, completed, review, in progress.</a:t>
          </a:r>
        </a:p>
        <a:p>
          <a:endParaRPr lang="en-GB" sz="1100" baseline="0"/>
        </a:p>
        <a:p>
          <a:r>
            <a:rPr lang="en-GB" sz="1100" baseline="0"/>
            <a:t>- SQL to check case dates</a:t>
          </a:r>
        </a:p>
        <a:p>
          <a:endParaRPr lang="en-GB" sz="1100" baseline="0"/>
        </a:p>
        <a:p>
          <a:r>
            <a:rPr lang="en-GB" sz="1100" baseline="0"/>
            <a:t>- Merlin data from CorVu</a:t>
          </a:r>
        </a:p>
        <a:p>
          <a:r>
            <a:rPr lang="en-GB" sz="1100" baseline="0"/>
            <a:t>-</a:t>
          </a:r>
          <a:r>
            <a:rPr lang="en-GB" sz="1100" b="1" baseline="0"/>
            <a:t> Await ASB info from Severn Vale</a:t>
          </a:r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3176</xdr:colOff>
      <xdr:row>1</xdr:row>
      <xdr:rowOff>184149</xdr:rowOff>
    </xdr:from>
    <xdr:to>
      <xdr:col>5</xdr:col>
      <xdr:colOff>565151</xdr:colOff>
      <xdr:row>11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775201" y="450849"/>
          <a:ext cx="1724025" cy="184467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The tenancy failure rate indicates the number of tenancies that end due to negative circumstances (e.g. abandonment, ASB, eviction) as a percentage of total tenancies.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14</xdr:col>
      <xdr:colOff>314885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687235" y="470647"/>
          <a:ext cx="3811121" cy="200585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- Qlikview</a:t>
          </a:r>
        </a:p>
        <a:p>
          <a:endParaRPr lang="en-GB" sz="1100" baseline="0"/>
        </a:p>
        <a:p>
          <a:r>
            <a:rPr lang="en-GB" sz="1100" baseline="0"/>
            <a:t>- Termination table</a:t>
          </a:r>
        </a:p>
        <a:p>
          <a:r>
            <a:rPr lang="en-GB" sz="1100" baseline="0"/>
            <a:t>- 12 months</a:t>
          </a:r>
        </a:p>
        <a:p>
          <a:r>
            <a:rPr lang="en-GB" sz="1100" baseline="0"/>
            <a:t>- Rentable dwellings</a:t>
          </a:r>
        </a:p>
        <a:p>
          <a:endParaRPr lang="en-GB" sz="1100" baseline="0"/>
        </a:p>
        <a:p>
          <a:r>
            <a:rPr lang="en-GB" sz="1100" baseline="0"/>
            <a:t>No of accounts: Source Qlikview</a:t>
          </a:r>
        </a:p>
        <a:p>
          <a:r>
            <a:rPr lang="en-GB" sz="1100" baseline="0"/>
            <a:t>- Rentable dwellings</a:t>
          </a:r>
        </a:p>
        <a:p>
          <a:r>
            <a:rPr lang="en-GB" sz="1100" baseline="0"/>
            <a:t>- 12 months</a:t>
          </a:r>
        </a:p>
        <a:p>
          <a:endParaRPr lang="en-GB" sz="1100" baseline="0"/>
        </a:p>
        <a:p>
          <a:r>
            <a:rPr lang="en-GB" sz="1100" baseline="0"/>
            <a:t>Financial (%) = No of failures/no of accounts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25400</xdr:rowOff>
    </xdr:from>
    <xdr:to>
      <xdr:col>7</xdr:col>
      <xdr:colOff>515470</xdr:colOff>
      <xdr:row>7</xdr:row>
      <xdr:rowOff>33618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5224182" y="496047"/>
          <a:ext cx="2541494" cy="105036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/>
            <a:t>The tenancy failure rate indicates the number of tenancies that end due to negative circumstances (e.g. abandonment, ASB, eviction) as a percentage of total tenancies.</a:t>
          </a:r>
        </a:p>
      </xdr:txBody>
    </xdr:sp>
    <xdr:clientData/>
  </xdr:twoCellAnchor>
  <xdr:twoCellAnchor>
    <xdr:from>
      <xdr:col>10</xdr:col>
      <xdr:colOff>0</xdr:colOff>
      <xdr:row>2</xdr:row>
      <xdr:rowOff>1</xdr:rowOff>
    </xdr:from>
    <xdr:to>
      <xdr:col>19</xdr:col>
      <xdr:colOff>414618</xdr:colOff>
      <xdr:row>16</xdr:row>
      <xdr:rowOff>11207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8998324" y="470648"/>
          <a:ext cx="5658970" cy="286870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</a:t>
          </a:r>
        </a:p>
        <a:p>
          <a:endParaRPr lang="en-GB" sz="1100" baseline="0"/>
        </a:p>
        <a:p>
          <a:r>
            <a:rPr lang="en-GB" sz="1100" baseline="0"/>
            <a:t>Bromford - Qlikview</a:t>
          </a:r>
        </a:p>
        <a:p>
          <a:endParaRPr lang="en-GB" sz="1100" baseline="0"/>
        </a:p>
        <a:p>
          <a:r>
            <a:rPr lang="en-GB" sz="1100" baseline="0"/>
            <a:t>- Termination table</a:t>
          </a:r>
        </a:p>
        <a:p>
          <a:r>
            <a:rPr lang="en-GB" sz="1100" baseline="0"/>
            <a:t>- 12 months</a:t>
          </a:r>
        </a:p>
        <a:p>
          <a:r>
            <a:rPr lang="en-GB" sz="1100" baseline="0"/>
            <a:t>- Rentable dwellings</a:t>
          </a:r>
        </a:p>
        <a:p>
          <a:endParaRPr lang="en-GB" sz="1100" baseline="0"/>
        </a:p>
        <a:p>
          <a:r>
            <a:rPr lang="en-GB" sz="1100" baseline="0"/>
            <a:t>No of accounts: Source Qlikview</a:t>
          </a:r>
        </a:p>
        <a:p>
          <a:r>
            <a:rPr lang="en-GB" sz="1100" baseline="0"/>
            <a:t>- Rentable dwellings</a:t>
          </a:r>
        </a:p>
        <a:p>
          <a:r>
            <a:rPr lang="en-GB" sz="1100" baseline="0"/>
            <a:t>- 12 months</a:t>
          </a:r>
        </a:p>
        <a:p>
          <a:endParaRPr lang="en-GB" sz="1100" baseline="0"/>
        </a:p>
        <a:p>
          <a:r>
            <a:rPr lang="en-GB" sz="1100" baseline="0"/>
            <a:t>Financial (%) = No of failures/no of accounts</a:t>
          </a:r>
        </a:p>
        <a:p>
          <a:endParaRPr lang="en-GB" sz="1100" baseline="0"/>
        </a:p>
        <a:p>
          <a:r>
            <a:rPr lang="en-GB" sz="1100" baseline="0"/>
            <a:t>Merlin data taken from former tenancy end reason provided by Becky Davies and includes General Needs, hostels and sheltered. 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922020</xdr:colOff>
      <xdr:row>8</xdr:row>
      <xdr:rowOff>104775</xdr:rowOff>
    </xdr:from>
    <xdr:to>
      <xdr:col>12</xdr:col>
      <xdr:colOff>18266</xdr:colOff>
      <xdr:row>12</xdr:row>
      <xdr:rowOff>133350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151370" y="2505075"/>
          <a:ext cx="3811121" cy="7905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</a:t>
          </a:r>
        </a:p>
        <a:p>
          <a:r>
            <a:rPr lang="en-GB" sz="1100" baseline="0"/>
            <a:t>Bromford - feedback data</a:t>
          </a:r>
        </a:p>
        <a:p>
          <a:r>
            <a:rPr lang="en-GB" sz="1100" baseline="0"/>
            <a:t>Merlin - STAR survey feedback data</a:t>
          </a:r>
        </a:p>
        <a:p>
          <a:r>
            <a:rPr lang="en-GB" sz="1100" baseline="0"/>
            <a:t>Severn Vale - No feedback data collected for four years +. 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324971</xdr:colOff>
      <xdr:row>8</xdr:row>
      <xdr:rowOff>168088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373471" y="986118"/>
          <a:ext cx="3821206" cy="117661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from SDR. </a:t>
          </a:r>
        </a:p>
        <a:p>
          <a:endParaRPr lang="en-GB" sz="1100" baseline="0"/>
        </a:p>
        <a:p>
          <a:r>
            <a:rPr lang="en-GB" sz="1100" baseline="0"/>
            <a:t>No filters, just excludes portfolio.</a:t>
          </a:r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313764</xdr:colOff>
      <xdr:row>24</xdr:row>
      <xdr:rowOff>190500</xdr:rowOff>
    </xdr:from>
    <xdr:to>
      <xdr:col>13</xdr:col>
      <xdr:colOff>56029</xdr:colOff>
      <xdr:row>35</xdr:row>
      <xdr:rowOff>44824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35588" y="4157382"/>
          <a:ext cx="3821206" cy="18713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from SDR. </a:t>
          </a:r>
        </a:p>
        <a:p>
          <a:endParaRPr lang="en-GB" sz="1100" baseline="0"/>
        </a:p>
        <a:p>
          <a:r>
            <a:rPr lang="en-GB" sz="1100" baseline="0"/>
            <a:t>Filtered on</a:t>
          </a:r>
        </a:p>
        <a:p>
          <a:r>
            <a:rPr lang="en-GB" sz="1100" baseline="0"/>
            <a:t>- </a:t>
          </a:r>
          <a:r>
            <a:rPr lang="en-GB" sz="1100" b="1" baseline="0"/>
            <a:t>In SDR </a:t>
          </a:r>
          <a:r>
            <a:rPr lang="en-GB" sz="1100" baseline="0"/>
            <a:t>- yes</a:t>
          </a:r>
        </a:p>
        <a:p>
          <a:r>
            <a:rPr lang="en-GB" sz="1100" baseline="0"/>
            <a:t>- </a:t>
          </a:r>
          <a:r>
            <a:rPr lang="en-GB" sz="1100" b="1" baseline="0"/>
            <a:t>PGroup</a:t>
          </a:r>
          <a:r>
            <a:rPr lang="en-GB" sz="1100" baseline="0"/>
            <a:t> - Bedsit, Bung, Flat, House, House 2 storey, House 3        storey, House 4 storey, Mais, Room</a:t>
          </a:r>
        </a:p>
        <a:p>
          <a:r>
            <a:rPr lang="en-GB" sz="1100" baseline="0"/>
            <a:t>- </a:t>
          </a:r>
          <a:r>
            <a:rPr lang="en-GB" sz="1100" b="1" baseline="0"/>
            <a:t>Accom Type- </a:t>
          </a:r>
          <a:r>
            <a:rPr lang="en-GB" sz="1100" baseline="0"/>
            <a:t>Desig supported Housing, General Needs, leashoeld Housing for older people, older people some special design, purpose designated housing, shared Ownership, standing stock, supported housing for older people.</a:t>
          </a:r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13</xdr:col>
      <xdr:colOff>324971</xdr:colOff>
      <xdr:row>8</xdr:row>
      <xdr:rowOff>89648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429500" y="1053353"/>
          <a:ext cx="3821206" cy="89647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from Active H. </a:t>
          </a:r>
        </a:p>
        <a:p>
          <a:endParaRPr lang="en-GB" sz="1100" baseline="0"/>
        </a:p>
        <a:p>
          <a:r>
            <a:rPr lang="en-GB" sz="1100" baseline="0"/>
            <a:t>Filtered by General Needs only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750794</xdr:colOff>
      <xdr:row>3</xdr:row>
      <xdr:rowOff>112058</xdr:rowOff>
    </xdr:from>
    <xdr:to>
      <xdr:col>9</xdr:col>
      <xdr:colOff>135591</xdr:colOff>
      <xdr:row>6</xdr:row>
      <xdr:rowOff>62191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331323" y="784411"/>
          <a:ext cx="3811121" cy="55525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from Lettings performance report</a:t>
          </a:r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204109</xdr:colOff>
      <xdr:row>4</xdr:row>
      <xdr:rowOff>136071</xdr:rowOff>
    </xdr:from>
    <xdr:to>
      <xdr:col>27</xdr:col>
      <xdr:colOff>40822</xdr:colOff>
      <xdr:row>8</xdr:row>
      <xdr:rowOff>27214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729859" y="2422071"/>
          <a:ext cx="4735284" cy="70757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Bromford Source</a:t>
          </a:r>
          <a:r>
            <a:rPr lang="en-GB" sz="1100" baseline="0"/>
            <a:t> data from Lettings performance report</a:t>
          </a:r>
        </a:p>
        <a:p>
          <a:r>
            <a:rPr lang="en-GB" sz="1100" baseline="0"/>
            <a:t>Severn Vale data from CHristine - in grey</a:t>
          </a:r>
        </a:p>
        <a:p>
          <a:r>
            <a:rPr lang="en-GB" sz="1100" baseline="0"/>
            <a:t>Merlin data from "every void ever" CorVu report for 2018/19 voids in blue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</xdr:rowOff>
    </xdr:from>
    <xdr:to>
      <xdr:col>8</xdr:col>
      <xdr:colOff>544285</xdr:colOff>
      <xdr:row>4</xdr:row>
      <xdr:rowOff>81643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259536" y="1469572"/>
          <a:ext cx="1578428" cy="285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from  CORE</a:t>
          </a:r>
        </a:p>
        <a:p>
          <a:endParaRPr lang="en-GB" sz="11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581299</xdr:colOff>
      <xdr:row>6</xdr:row>
      <xdr:rowOff>54703</xdr:rowOff>
    </xdr:from>
    <xdr:to>
      <xdr:col>10</xdr:col>
      <xdr:colOff>304290</xdr:colOff>
      <xdr:row>8</xdr:row>
      <xdr:rowOff>92609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85263" y="2136596"/>
          <a:ext cx="3818741" cy="4461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from  CORE</a:t>
          </a:r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67235</xdr:colOff>
      <xdr:row>2</xdr:row>
      <xdr:rowOff>313766</xdr:rowOff>
    </xdr:from>
    <xdr:to>
      <xdr:col>12</xdr:col>
      <xdr:colOff>392206</xdr:colOff>
      <xdr:row>5</xdr:row>
      <xdr:rowOff>78442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709647" y="694766"/>
          <a:ext cx="3821206" cy="5602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Source</a:t>
          </a:r>
          <a:r>
            <a:rPr lang="en-GB" sz="1100" baseline="0"/>
            <a:t> data from Jamie Houston (new homes &amp; Planning) for Bromford and Amy Rees (New Homes team) for Merlin/Severn Vale</a:t>
          </a:r>
        </a:p>
        <a:p>
          <a:r>
            <a:rPr lang="en-GB" sz="1100" baseline="0"/>
            <a:t> 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  <a:p>
          <a:endParaRPr lang="en-GB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sight%20Team\Mthly_Qrtly_Yr%20Reports\APRs\2018-19\MX%20data_lettings%20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pivot"/>
    </sheetNames>
    <sheetDataSet>
      <sheetData sheetId="0"/>
      <sheetData sheetId="1">
        <row r="2">
          <cell r="A2" t="str">
            <v>Count of Local Authority lookup</v>
          </cell>
          <cell r="B2" t="str">
            <v>Column Labels</v>
          </cell>
        </row>
        <row r="3">
          <cell r="A3" t="str">
            <v>Row Labels</v>
          </cell>
          <cell r="B3" t="str">
            <v>Mutual Exchange</v>
          </cell>
          <cell r="C3" t="str">
            <v>MX - Existing Bromford - Best Use of Stock</v>
          </cell>
          <cell r="D3" t="str">
            <v>MX - Existing Bromford - Other Reason</v>
          </cell>
          <cell r="E3" t="str">
            <v>MX - New to Bromford - Best Use of Stock</v>
          </cell>
          <cell r="F3" t="str">
            <v>MX - New to Bromford - Other Reason</v>
          </cell>
          <cell r="G3" t="str">
            <v>Grand Total</v>
          </cell>
        </row>
        <row r="4">
          <cell r="A4" t="str">
            <v>AYLESBURY VALE DISTRICT COUNCIL</v>
          </cell>
          <cell r="B4"/>
          <cell r="C4"/>
          <cell r="D4"/>
          <cell r="E4"/>
          <cell r="F4">
            <v>1</v>
          </cell>
          <cell r="G4">
            <v>1</v>
          </cell>
        </row>
        <row r="5">
          <cell r="A5" t="str">
            <v>BIRMINGHAM CITY COUNCIL</v>
          </cell>
          <cell r="B5"/>
          <cell r="C5"/>
          <cell r="D5"/>
          <cell r="E5">
            <v>5</v>
          </cell>
          <cell r="F5">
            <v>7</v>
          </cell>
          <cell r="G5">
            <v>12</v>
          </cell>
        </row>
        <row r="6">
          <cell r="A6" t="str">
            <v>BROMSGROVE DISTRICT COUNCIL</v>
          </cell>
          <cell r="B6"/>
          <cell r="C6"/>
          <cell r="D6"/>
          <cell r="E6"/>
          <cell r="F6">
            <v>2</v>
          </cell>
          <cell r="G6">
            <v>2</v>
          </cell>
        </row>
        <row r="7">
          <cell r="A7" t="str">
            <v>CANNOCK CHASE DISTRICT COUNCIL</v>
          </cell>
          <cell r="B7"/>
          <cell r="C7">
            <v>1</v>
          </cell>
          <cell r="D7">
            <v>1</v>
          </cell>
          <cell r="E7">
            <v>2</v>
          </cell>
          <cell r="F7"/>
          <cell r="G7">
            <v>4</v>
          </cell>
        </row>
        <row r="8">
          <cell r="A8" t="str">
            <v>CHELTENHAM BOROUGH COUNCIL</v>
          </cell>
          <cell r="B8"/>
          <cell r="C8">
            <v>1</v>
          </cell>
          <cell r="D8"/>
          <cell r="E8">
            <v>1</v>
          </cell>
          <cell r="F8">
            <v>3</v>
          </cell>
          <cell r="G8">
            <v>5</v>
          </cell>
        </row>
        <row r="9">
          <cell r="A9" t="str">
            <v>CHERWELL DISTRICT COUNCIL</v>
          </cell>
          <cell r="B9"/>
          <cell r="C9">
            <v>1</v>
          </cell>
          <cell r="D9"/>
          <cell r="E9">
            <v>1</v>
          </cell>
          <cell r="F9">
            <v>3</v>
          </cell>
          <cell r="G9">
            <v>5</v>
          </cell>
        </row>
        <row r="10">
          <cell r="A10" t="str">
            <v>COTSWOLD DISTRICT COUNCIL</v>
          </cell>
          <cell r="B10">
            <v>1</v>
          </cell>
          <cell r="C10">
            <v>10</v>
          </cell>
          <cell r="D10">
            <v>18</v>
          </cell>
          <cell r="E10">
            <v>3</v>
          </cell>
          <cell r="F10">
            <v>11</v>
          </cell>
          <cell r="G10">
            <v>43</v>
          </cell>
        </row>
        <row r="11">
          <cell r="A11" t="str">
            <v>COVENTRY CITY COUNCIL</v>
          </cell>
          <cell r="B11"/>
          <cell r="C11"/>
          <cell r="D11"/>
          <cell r="E11"/>
          <cell r="F11">
            <v>1</v>
          </cell>
          <cell r="G11">
            <v>1</v>
          </cell>
        </row>
        <row r="12">
          <cell r="A12" t="str">
            <v>DAVENTRY DISTRICT COUNCIL</v>
          </cell>
          <cell r="B12"/>
          <cell r="C12">
            <v>1</v>
          </cell>
          <cell r="D12"/>
          <cell r="E12">
            <v>3</v>
          </cell>
          <cell r="F12">
            <v>2</v>
          </cell>
          <cell r="G12">
            <v>6</v>
          </cell>
        </row>
        <row r="13">
          <cell r="A13" t="str">
            <v>DUDLEY METROPOLITAN BOROUGH COUNCIL</v>
          </cell>
          <cell r="B13">
            <v>1</v>
          </cell>
          <cell r="C13"/>
          <cell r="D13"/>
          <cell r="E13">
            <v>1</v>
          </cell>
          <cell r="F13">
            <v>1</v>
          </cell>
          <cell r="G13">
            <v>3</v>
          </cell>
        </row>
        <row r="14">
          <cell r="A14" t="str">
            <v>FOREST OF DEAN DISTRICT COUNCIL</v>
          </cell>
          <cell r="B14"/>
          <cell r="C14"/>
          <cell r="D14"/>
          <cell r="E14"/>
          <cell r="F14">
            <v>1</v>
          </cell>
          <cell r="G14">
            <v>1</v>
          </cell>
        </row>
        <row r="15">
          <cell r="A15" t="str">
            <v>GLOUCESTER CITY COUNCIL</v>
          </cell>
          <cell r="B15"/>
          <cell r="C15"/>
          <cell r="D15">
            <v>4</v>
          </cell>
          <cell r="E15">
            <v>1</v>
          </cell>
          <cell r="F15">
            <v>2</v>
          </cell>
          <cell r="G15">
            <v>7</v>
          </cell>
        </row>
        <row r="16">
          <cell r="A16" t="str">
            <v>HEREFORDSHIRE COUNCIL</v>
          </cell>
          <cell r="B16"/>
          <cell r="C16"/>
          <cell r="D16"/>
          <cell r="E16"/>
          <cell r="F16">
            <v>1</v>
          </cell>
          <cell r="G16">
            <v>1</v>
          </cell>
        </row>
        <row r="17">
          <cell r="A17" t="str">
            <v>LICHFIELD DISTRICT COUNCIL</v>
          </cell>
          <cell r="B17"/>
          <cell r="C17">
            <v>6</v>
          </cell>
          <cell r="D17">
            <v>11</v>
          </cell>
          <cell r="E17">
            <v>5</v>
          </cell>
          <cell r="F17">
            <v>5</v>
          </cell>
          <cell r="G17">
            <v>27</v>
          </cell>
        </row>
        <row r="18">
          <cell r="A18" t="str">
            <v>NUNEATON AND BEDWORTH BOROUGH COUNCIL</v>
          </cell>
          <cell r="B18"/>
          <cell r="C18">
            <v>2</v>
          </cell>
          <cell r="D18"/>
          <cell r="E18"/>
          <cell r="F18">
            <v>4</v>
          </cell>
          <cell r="G18">
            <v>6</v>
          </cell>
        </row>
        <row r="19">
          <cell r="A19" t="str">
            <v>OXFORD CITY COUNCIL</v>
          </cell>
          <cell r="B19"/>
          <cell r="C19"/>
          <cell r="D19"/>
          <cell r="E19"/>
          <cell r="F19">
            <v>2</v>
          </cell>
          <cell r="G19">
            <v>2</v>
          </cell>
        </row>
        <row r="20">
          <cell r="A20" t="str">
            <v>REDDITCH BOROUGH COUNCIL</v>
          </cell>
          <cell r="B20"/>
          <cell r="C20"/>
          <cell r="D20"/>
          <cell r="E20"/>
          <cell r="F20">
            <v>2</v>
          </cell>
          <cell r="G20">
            <v>2</v>
          </cell>
        </row>
        <row r="21">
          <cell r="A21" t="str">
            <v>RUGBY BOROUGH COUNCIL</v>
          </cell>
          <cell r="B21"/>
          <cell r="C21"/>
          <cell r="D21"/>
          <cell r="E21">
            <v>1</v>
          </cell>
          <cell r="F21"/>
          <cell r="G21">
            <v>1</v>
          </cell>
        </row>
        <row r="22">
          <cell r="A22" t="str">
            <v>SHROPSHIRE COUNCIL</v>
          </cell>
          <cell r="B22"/>
          <cell r="C22"/>
          <cell r="D22"/>
          <cell r="E22">
            <v>1</v>
          </cell>
          <cell r="F22">
            <v>3</v>
          </cell>
          <cell r="G22">
            <v>4</v>
          </cell>
        </row>
        <row r="23">
          <cell r="A23" t="str">
            <v>SOLIHULL METROPOLITAN BOROUGH COUNCIL</v>
          </cell>
          <cell r="B23"/>
          <cell r="C23">
            <v>4</v>
          </cell>
          <cell r="D23">
            <v>1</v>
          </cell>
          <cell r="E23">
            <v>1</v>
          </cell>
          <cell r="F23">
            <v>8</v>
          </cell>
          <cell r="G23">
            <v>14</v>
          </cell>
        </row>
        <row r="24">
          <cell r="A24" t="str">
            <v>SOUTH GLOUCESTERSHIRE COUNCIL</v>
          </cell>
          <cell r="B24"/>
          <cell r="C24"/>
          <cell r="D24"/>
          <cell r="E24">
            <v>1</v>
          </cell>
          <cell r="F24">
            <v>1</v>
          </cell>
          <cell r="G24">
            <v>2</v>
          </cell>
        </row>
        <row r="25">
          <cell r="A25" t="str">
            <v>SOUTH NORTHAMPTONSHIRE COUNCIL</v>
          </cell>
          <cell r="B25">
            <v>1</v>
          </cell>
          <cell r="C25"/>
          <cell r="D25"/>
          <cell r="E25"/>
          <cell r="F25">
            <v>2</v>
          </cell>
          <cell r="G25">
            <v>3</v>
          </cell>
        </row>
        <row r="26">
          <cell r="A26" t="str">
            <v>SOUTH OXFORDSHIRE DISTRICT COUNCIL</v>
          </cell>
          <cell r="B26"/>
          <cell r="C26"/>
          <cell r="D26">
            <v>2</v>
          </cell>
          <cell r="E26"/>
          <cell r="F26"/>
          <cell r="G26">
            <v>2</v>
          </cell>
        </row>
        <row r="27">
          <cell r="A27" t="str">
            <v>SOUTH STAFFORDSHIRE COUNCIL</v>
          </cell>
          <cell r="B27"/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5</v>
          </cell>
        </row>
        <row r="28">
          <cell r="A28" t="str">
            <v>STAFFORD BOROUGH COUNCIL</v>
          </cell>
          <cell r="B28"/>
          <cell r="C28"/>
          <cell r="D28"/>
          <cell r="E28"/>
          <cell r="F28">
            <v>2</v>
          </cell>
          <cell r="G28">
            <v>2</v>
          </cell>
        </row>
        <row r="29">
          <cell r="A29" t="str">
            <v>STOKE-ON-TRENT CITY COUNCIL</v>
          </cell>
          <cell r="B29"/>
          <cell r="C29">
            <v>2</v>
          </cell>
          <cell r="D29"/>
          <cell r="E29">
            <v>1</v>
          </cell>
          <cell r="F29"/>
          <cell r="G29">
            <v>3</v>
          </cell>
        </row>
        <row r="30">
          <cell r="A30" t="str">
            <v>STRATFORD-ON-AVON DISTRICT COUNCIL</v>
          </cell>
          <cell r="B30"/>
          <cell r="C30"/>
          <cell r="D30"/>
          <cell r="E30">
            <v>2</v>
          </cell>
          <cell r="F30">
            <v>3</v>
          </cell>
          <cell r="G30">
            <v>5</v>
          </cell>
        </row>
        <row r="31">
          <cell r="A31" t="str">
            <v>STROUD DISTRICT COUNCIL</v>
          </cell>
          <cell r="B31"/>
          <cell r="C31">
            <v>1</v>
          </cell>
          <cell r="D31"/>
          <cell r="E31">
            <v>1</v>
          </cell>
          <cell r="F31">
            <v>1</v>
          </cell>
          <cell r="G31">
            <v>3</v>
          </cell>
        </row>
        <row r="32">
          <cell r="A32" t="str">
            <v>TAMWORTH BOROUGH COUNCIL</v>
          </cell>
          <cell r="B32"/>
          <cell r="C32">
            <v>2</v>
          </cell>
          <cell r="D32">
            <v>2</v>
          </cell>
          <cell r="E32"/>
          <cell r="F32">
            <v>4</v>
          </cell>
          <cell r="G32">
            <v>8</v>
          </cell>
        </row>
        <row r="33">
          <cell r="A33" t="str">
            <v>TELFORD AND WREKIN COUNCIL</v>
          </cell>
          <cell r="B33">
            <v>1</v>
          </cell>
          <cell r="C33"/>
          <cell r="D33"/>
          <cell r="E33">
            <v>1</v>
          </cell>
          <cell r="F33">
            <v>9</v>
          </cell>
          <cell r="G33">
            <v>11</v>
          </cell>
        </row>
        <row r="34">
          <cell r="A34" t="str">
            <v>TEWKESBURY BOROUGH COUNCIL</v>
          </cell>
          <cell r="B34">
            <v>1</v>
          </cell>
          <cell r="C34">
            <v>1</v>
          </cell>
          <cell r="D34">
            <v>2</v>
          </cell>
          <cell r="E34"/>
          <cell r="F34">
            <v>4</v>
          </cell>
          <cell r="G34">
            <v>8</v>
          </cell>
        </row>
        <row r="35">
          <cell r="A35" t="str">
            <v>WALSALL COUNCIL</v>
          </cell>
          <cell r="B35"/>
          <cell r="C35"/>
          <cell r="D35"/>
          <cell r="E35">
            <v>2</v>
          </cell>
          <cell r="F35"/>
          <cell r="G35">
            <v>2</v>
          </cell>
        </row>
        <row r="36">
          <cell r="A36" t="str">
            <v>WARWICK DISTRICT COUNCIL</v>
          </cell>
          <cell r="B36"/>
          <cell r="C36">
            <v>1</v>
          </cell>
          <cell r="D36"/>
          <cell r="E36">
            <v>1</v>
          </cell>
          <cell r="F36">
            <v>1</v>
          </cell>
          <cell r="G36">
            <v>3</v>
          </cell>
        </row>
        <row r="37">
          <cell r="A37" t="str">
            <v>WOLVERHAMPTON CITY COUNCIL</v>
          </cell>
          <cell r="B37"/>
          <cell r="C37"/>
          <cell r="D37">
            <v>1</v>
          </cell>
          <cell r="E37">
            <v>2</v>
          </cell>
          <cell r="F37">
            <v>2</v>
          </cell>
          <cell r="G37">
            <v>5</v>
          </cell>
        </row>
        <row r="38">
          <cell r="A38" t="str">
            <v>WORCESTER CITY COUNCIL</v>
          </cell>
          <cell r="B38"/>
          <cell r="C38"/>
          <cell r="D38"/>
          <cell r="E38">
            <v>1</v>
          </cell>
          <cell r="F38"/>
          <cell r="G38">
            <v>1</v>
          </cell>
        </row>
        <row r="39">
          <cell r="A39" t="str">
            <v>WYCHAVON DISTRICT COUNCIL</v>
          </cell>
          <cell r="B39"/>
          <cell r="C39"/>
          <cell r="D39"/>
          <cell r="E39">
            <v>1</v>
          </cell>
          <cell r="F39">
            <v>2</v>
          </cell>
          <cell r="G39">
            <v>3</v>
          </cell>
        </row>
        <row r="40">
          <cell r="A40" t="str">
            <v>WYRE FOREST DISTRICT COUNCIL</v>
          </cell>
          <cell r="B40"/>
          <cell r="C40"/>
          <cell r="D40"/>
          <cell r="E40">
            <v>2</v>
          </cell>
          <cell r="F40">
            <v>1</v>
          </cell>
          <cell r="G40">
            <v>3</v>
          </cell>
        </row>
        <row r="41">
          <cell r="A41" t="str">
            <v>Grand Total</v>
          </cell>
          <cell r="B41">
            <v>5</v>
          </cell>
          <cell r="C41">
            <v>35</v>
          </cell>
          <cell r="D41">
            <v>43</v>
          </cell>
          <cell r="E41">
            <v>41</v>
          </cell>
          <cell r="F41">
            <v>92</v>
          </cell>
          <cell r="G41">
            <v>216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K25"/>
  <sheetViews>
    <sheetView zoomScaleNormal="100" workbookViewId="0">
      <selection activeCell="E25" sqref="E25"/>
    </sheetView>
  </sheetViews>
  <sheetFormatPr defaultRowHeight="15" x14ac:dyDescent="0.25"/>
  <cols>
    <col min="1" max="1" width="31.28515625" bestFit="1" customWidth="1"/>
  </cols>
  <sheetData>
    <row r="2" spans="1:11" ht="21" x14ac:dyDescent="0.35">
      <c r="A2" s="18" t="s">
        <v>0</v>
      </c>
      <c r="B2" s="18"/>
      <c r="C2" s="18"/>
      <c r="D2" s="18"/>
      <c r="E2" s="18"/>
    </row>
    <row r="4" spans="1:11" ht="21" x14ac:dyDescent="0.35">
      <c r="A4" t="s">
        <v>1</v>
      </c>
      <c r="G4" s="17"/>
      <c r="H4" s="17"/>
      <c r="I4" s="17"/>
      <c r="J4" s="17"/>
      <c r="K4" s="17"/>
    </row>
    <row r="5" spans="1:11" ht="21" x14ac:dyDescent="0.35">
      <c r="A5" t="s">
        <v>2</v>
      </c>
      <c r="G5" s="17"/>
      <c r="H5" s="17"/>
      <c r="I5" s="17"/>
      <c r="J5" s="17"/>
      <c r="K5" s="17"/>
    </row>
    <row r="7" spans="1:11" x14ac:dyDescent="0.25">
      <c r="A7" t="s">
        <v>3</v>
      </c>
    </row>
    <row r="8" spans="1:11" x14ac:dyDescent="0.25">
      <c r="A8" s="16"/>
    </row>
    <row r="9" spans="1:11" x14ac:dyDescent="0.25">
      <c r="A9" t="s">
        <v>4</v>
      </c>
    </row>
    <row r="11" spans="1:11" x14ac:dyDescent="0.25">
      <c r="A11" t="s">
        <v>5</v>
      </c>
    </row>
    <row r="12" spans="1:11" x14ac:dyDescent="0.25">
      <c r="A12" t="s">
        <v>6</v>
      </c>
    </row>
    <row r="13" spans="1:11" x14ac:dyDescent="0.25">
      <c r="A13" t="s">
        <v>7</v>
      </c>
    </row>
    <row r="14" spans="1:11" x14ac:dyDescent="0.25">
      <c r="A14" t="s">
        <v>8</v>
      </c>
    </row>
    <row r="16" spans="1:11" x14ac:dyDescent="0.25">
      <c r="A16" t="s">
        <v>9</v>
      </c>
    </row>
    <row r="18" spans="1:1" x14ac:dyDescent="0.25">
      <c r="A18" t="s">
        <v>10</v>
      </c>
    </row>
    <row r="19" spans="1:1" x14ac:dyDescent="0.25">
      <c r="A19" t="s">
        <v>11</v>
      </c>
    </row>
    <row r="21" spans="1:1" x14ac:dyDescent="0.25">
      <c r="A21" t="s">
        <v>12</v>
      </c>
    </row>
    <row r="22" spans="1:1" x14ac:dyDescent="0.25">
      <c r="A22" t="s">
        <v>13</v>
      </c>
    </row>
    <row r="23" spans="1:1" x14ac:dyDescent="0.25">
      <c r="A23" t="s">
        <v>14</v>
      </c>
    </row>
    <row r="25" spans="1:1" x14ac:dyDescent="0.25">
      <c r="A25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6"/>
  <sheetViews>
    <sheetView zoomScale="60" zoomScaleNormal="60" workbookViewId="0">
      <selection activeCell="A45" sqref="A45:C45"/>
    </sheetView>
  </sheetViews>
  <sheetFormatPr defaultColWidth="8.7109375" defaultRowHeight="15.75" x14ac:dyDescent="0.25"/>
  <cols>
    <col min="1" max="1" width="60.42578125" style="51" customWidth="1"/>
    <col min="2" max="3" width="18.42578125" style="50" customWidth="1"/>
    <col min="4" max="7" width="9.42578125" style="51" customWidth="1"/>
    <col min="8" max="9" width="9.42578125" style="109" customWidth="1"/>
    <col min="10" max="14" width="9.42578125" style="51" customWidth="1"/>
    <col min="15" max="16384" width="8.7109375" style="51"/>
  </cols>
  <sheetData>
    <row r="1" spans="1:9" ht="21" x14ac:dyDescent="0.35">
      <c r="A1" s="125" t="s">
        <v>350</v>
      </c>
    </row>
    <row r="2" spans="1:9" x14ac:dyDescent="0.25">
      <c r="A2" s="126"/>
      <c r="B2" s="126"/>
      <c r="C2" s="126"/>
    </row>
    <row r="3" spans="1:9" ht="31.5" x14ac:dyDescent="0.25">
      <c r="A3" s="260" t="s">
        <v>188</v>
      </c>
      <c r="B3" s="261" t="s">
        <v>351</v>
      </c>
      <c r="C3" s="261" t="s">
        <v>352</v>
      </c>
    </row>
    <row r="4" spans="1:9" x14ac:dyDescent="0.25">
      <c r="A4" s="262" t="s">
        <v>353</v>
      </c>
      <c r="B4" s="263">
        <v>1.0116740581179628</v>
      </c>
      <c r="C4" s="263">
        <v>3.0011590845534852E-2</v>
      </c>
      <c r="E4" s="53"/>
      <c r="F4" s="54"/>
      <c r="H4" s="110"/>
      <c r="I4" s="110"/>
    </row>
    <row r="5" spans="1:9" x14ac:dyDescent="0.25">
      <c r="A5" s="262" t="s">
        <v>354</v>
      </c>
      <c r="B5" s="263">
        <v>1.0324262764160521</v>
      </c>
      <c r="C5" s="263">
        <v>3.3352830921783691E-2</v>
      </c>
      <c r="E5" s="53"/>
      <c r="F5" s="54"/>
      <c r="H5" s="110"/>
      <c r="I5" s="110"/>
    </row>
    <row r="6" spans="1:9" ht="15.6" customHeight="1" x14ac:dyDescent="0.25">
      <c r="A6" s="262" t="s">
        <v>355</v>
      </c>
      <c r="B6" s="263">
        <v>1.0064312103501964</v>
      </c>
      <c r="C6" s="263">
        <v>2.1839370274626659E-2</v>
      </c>
      <c r="E6" s="53"/>
      <c r="F6" s="54"/>
      <c r="H6" s="110"/>
      <c r="I6" s="110"/>
    </row>
    <row r="7" spans="1:9" x14ac:dyDescent="0.25">
      <c r="A7" s="262" t="s">
        <v>356</v>
      </c>
      <c r="B7" s="263">
        <v>1.0023934029869161</v>
      </c>
      <c r="C7" s="263">
        <v>2.880575268269828E-2</v>
      </c>
      <c r="E7" s="53"/>
      <c r="F7" s="54"/>
      <c r="H7" s="110"/>
      <c r="I7" s="110"/>
    </row>
    <row r="8" spans="1:9" x14ac:dyDescent="0.25">
      <c r="A8" s="262" t="s">
        <v>357</v>
      </c>
      <c r="B8" s="263">
        <v>0.99935088580114417</v>
      </c>
      <c r="C8" s="263">
        <v>3.8162311229634351E-2</v>
      </c>
      <c r="E8" s="53"/>
      <c r="F8" s="54"/>
      <c r="H8" s="110"/>
      <c r="I8" s="110"/>
    </row>
    <row r="9" spans="1:9" x14ac:dyDescent="0.25">
      <c r="A9" s="262" t="s">
        <v>358</v>
      </c>
      <c r="B9" s="263">
        <v>1.0043206187413962</v>
      </c>
      <c r="C9" s="263">
        <v>2.5788900628763788E-2</v>
      </c>
      <c r="E9" s="53"/>
      <c r="F9" s="54"/>
      <c r="H9" s="110"/>
      <c r="I9" s="110"/>
    </row>
    <row r="10" spans="1:9" x14ac:dyDescent="0.25">
      <c r="A10" s="262" t="s">
        <v>359</v>
      </c>
      <c r="B10" s="263">
        <v>1.0010457220879387</v>
      </c>
      <c r="C10" s="263">
        <v>2.0806040924774435E-2</v>
      </c>
      <c r="E10" s="53"/>
      <c r="F10" s="54"/>
      <c r="H10" s="110"/>
      <c r="I10" s="110"/>
    </row>
    <row r="11" spans="1:9" x14ac:dyDescent="0.25">
      <c r="A11" s="262" t="s">
        <v>360</v>
      </c>
      <c r="B11" s="263">
        <v>1.017287264252601</v>
      </c>
      <c r="C11" s="263">
        <v>1.8130780342372484E-2</v>
      </c>
      <c r="E11" s="53"/>
      <c r="F11" s="54"/>
      <c r="H11" s="110"/>
      <c r="I11" s="110"/>
    </row>
    <row r="12" spans="1:9" x14ac:dyDescent="0.25">
      <c r="A12" s="262" t="s">
        <v>361</v>
      </c>
      <c r="B12" s="263">
        <v>1.0035389842814646</v>
      </c>
      <c r="C12" s="263">
        <v>3.2336781713376728E-2</v>
      </c>
      <c r="E12" s="53"/>
      <c r="F12" s="54"/>
      <c r="H12" s="110"/>
      <c r="I12" s="110"/>
    </row>
    <row r="13" spans="1:9" x14ac:dyDescent="0.25">
      <c r="A13" s="262" t="s">
        <v>362</v>
      </c>
      <c r="B13" s="263">
        <v>1.0018280154080346</v>
      </c>
      <c r="C13" s="263">
        <v>2.9950793983756684E-2</v>
      </c>
      <c r="E13" s="53"/>
      <c r="F13" s="54"/>
      <c r="H13" s="110"/>
      <c r="I13" s="110"/>
    </row>
    <row r="14" spans="1:9" x14ac:dyDescent="0.25">
      <c r="A14" s="262" t="s">
        <v>363</v>
      </c>
      <c r="B14" s="263">
        <v>1.0042228325557483</v>
      </c>
      <c r="C14" s="263">
        <v>3.6333818413989291E-2</v>
      </c>
      <c r="E14" s="53"/>
      <c r="F14" s="54"/>
      <c r="H14" s="110"/>
      <c r="I14" s="110"/>
    </row>
    <row r="15" spans="1:9" x14ac:dyDescent="0.25">
      <c r="A15" s="262" t="s">
        <v>364</v>
      </c>
      <c r="B15" s="263">
        <v>0.95814940506475321</v>
      </c>
      <c r="C15" s="263">
        <v>5.0668324290355185E-2</v>
      </c>
      <c r="E15" s="53"/>
      <c r="F15" s="54"/>
      <c r="H15" s="110"/>
      <c r="I15" s="110"/>
    </row>
    <row r="16" spans="1:9" x14ac:dyDescent="0.25">
      <c r="A16" s="262" t="s">
        <v>365</v>
      </c>
      <c r="B16" s="263">
        <v>1.0009052241920839</v>
      </c>
      <c r="C16" s="263">
        <v>3.9395035887243919E-2</v>
      </c>
      <c r="E16" s="53"/>
      <c r="F16" s="54"/>
      <c r="H16" s="110"/>
      <c r="I16" s="110"/>
    </row>
    <row r="17" spans="1:9" x14ac:dyDescent="0.25">
      <c r="A17" s="262" t="s">
        <v>366</v>
      </c>
      <c r="B17" s="263">
        <v>0.9968473343543649</v>
      </c>
      <c r="C17" s="263">
        <v>3.9030052387481806E-2</v>
      </c>
      <c r="E17" s="53"/>
      <c r="F17" s="54"/>
      <c r="H17" s="110"/>
      <c r="I17" s="110"/>
    </row>
    <row r="18" spans="1:9" x14ac:dyDescent="0.25">
      <c r="A18" s="262" t="s">
        <v>367</v>
      </c>
      <c r="B18" s="263">
        <v>0.99110598299057684</v>
      </c>
      <c r="C18" s="263">
        <v>4.1917343481467834E-2</v>
      </c>
      <c r="E18" s="53"/>
      <c r="F18" s="54"/>
      <c r="H18" s="110"/>
      <c r="I18" s="110"/>
    </row>
    <row r="19" spans="1:9" x14ac:dyDescent="0.25">
      <c r="A19" s="262" t="s">
        <v>368</v>
      </c>
      <c r="B19" s="263">
        <v>0.96847259185605539</v>
      </c>
      <c r="C19" s="263">
        <v>4.136828739110205E-2</v>
      </c>
      <c r="E19" s="53"/>
      <c r="F19" s="54"/>
      <c r="H19" s="110"/>
      <c r="I19" s="110"/>
    </row>
    <row r="20" spans="1:9" x14ac:dyDescent="0.25">
      <c r="A20" s="262" t="s">
        <v>369</v>
      </c>
      <c r="B20" s="263">
        <v>1.0045704941565141</v>
      </c>
      <c r="C20" s="263">
        <v>1.9395887373556152E-2</v>
      </c>
      <c r="E20" s="53"/>
      <c r="F20" s="54"/>
      <c r="H20" s="110"/>
      <c r="I20" s="110"/>
    </row>
    <row r="21" spans="1:9" x14ac:dyDescent="0.25">
      <c r="A21" s="262" t="s">
        <v>370</v>
      </c>
      <c r="B21" s="263">
        <v>0.97832267866485556</v>
      </c>
      <c r="C21" s="263">
        <v>3.8228429140764325E-2</v>
      </c>
      <c r="E21" s="53"/>
      <c r="F21" s="54"/>
      <c r="H21" s="110"/>
      <c r="I21" s="110"/>
    </row>
    <row r="22" spans="1:9" x14ac:dyDescent="0.25">
      <c r="A22" s="262" t="s">
        <v>371</v>
      </c>
      <c r="B22" s="263">
        <v>1.0005998314660391</v>
      </c>
      <c r="C22" s="263">
        <v>6.9856337410229017E-3</v>
      </c>
      <c r="E22" s="53"/>
      <c r="F22" s="54"/>
      <c r="H22" s="110"/>
      <c r="I22" s="110"/>
    </row>
    <row r="23" spans="1:9" x14ac:dyDescent="0.25">
      <c r="A23" s="262" t="s">
        <v>372</v>
      </c>
      <c r="B23" s="263">
        <v>1.0096828022772266</v>
      </c>
      <c r="C23" s="263">
        <v>3.6988270082534074E-2</v>
      </c>
      <c r="E23" s="53"/>
      <c r="F23" s="54"/>
      <c r="H23" s="110"/>
      <c r="I23" s="110"/>
    </row>
    <row r="24" spans="1:9" x14ac:dyDescent="0.25">
      <c r="A24" s="262" t="s">
        <v>373</v>
      </c>
      <c r="B24" s="263">
        <v>0.99668691146547028</v>
      </c>
      <c r="C24" s="263">
        <v>5.1452779273138197E-2</v>
      </c>
      <c r="E24" s="53"/>
      <c r="F24" s="54"/>
      <c r="H24" s="110"/>
      <c r="I24" s="110"/>
    </row>
    <row r="25" spans="1:9" x14ac:dyDescent="0.25">
      <c r="A25" s="262" t="s">
        <v>374</v>
      </c>
      <c r="B25" s="263">
        <v>1.0023738246499407</v>
      </c>
      <c r="C25" s="263">
        <v>2.7525445443336502E-2</v>
      </c>
      <c r="E25" s="53"/>
      <c r="F25" s="54"/>
      <c r="H25" s="110"/>
      <c r="I25" s="110"/>
    </row>
    <row r="26" spans="1:9" x14ac:dyDescent="0.25">
      <c r="A26" s="262" t="s">
        <v>375</v>
      </c>
      <c r="B26" s="263" t="s">
        <v>144</v>
      </c>
      <c r="C26" s="263" t="s">
        <v>144</v>
      </c>
      <c r="E26" s="53"/>
      <c r="F26" s="54"/>
      <c r="H26" s="110"/>
      <c r="I26" s="110"/>
    </row>
    <row r="27" spans="1:9" x14ac:dyDescent="0.25">
      <c r="A27" s="262" t="s">
        <v>376</v>
      </c>
      <c r="B27" s="263">
        <v>0.99831466788213563</v>
      </c>
      <c r="C27" s="263">
        <v>3.3189254697793769E-2</v>
      </c>
      <c r="E27" s="53"/>
      <c r="F27" s="54"/>
      <c r="H27" s="110"/>
      <c r="I27" s="110"/>
    </row>
    <row r="28" spans="1:9" x14ac:dyDescent="0.25">
      <c r="A28" s="262" t="s">
        <v>377</v>
      </c>
      <c r="B28" s="263">
        <v>1.029597406455792</v>
      </c>
      <c r="C28" s="263">
        <v>1.8899357086605867E-2</v>
      </c>
      <c r="E28" s="53"/>
      <c r="F28" s="54"/>
      <c r="H28" s="110"/>
      <c r="I28" s="110"/>
    </row>
    <row r="29" spans="1:9" x14ac:dyDescent="0.25">
      <c r="A29" s="262" t="s">
        <v>378</v>
      </c>
      <c r="B29" s="263">
        <v>0.99606771327501431</v>
      </c>
      <c r="C29" s="263">
        <v>3.8078573100005168E-2</v>
      </c>
      <c r="E29" s="53"/>
      <c r="F29" s="54"/>
      <c r="H29" s="110"/>
      <c r="I29" s="110"/>
    </row>
    <row r="30" spans="1:9" x14ac:dyDescent="0.25">
      <c r="A30" s="262" t="s">
        <v>379</v>
      </c>
      <c r="B30" s="263">
        <v>0.98598849047769166</v>
      </c>
      <c r="C30" s="263">
        <v>2.8130707943880392E-2</v>
      </c>
      <c r="E30" s="53"/>
      <c r="F30" s="54"/>
      <c r="H30" s="110"/>
      <c r="I30" s="110"/>
    </row>
    <row r="31" spans="1:9" x14ac:dyDescent="0.25">
      <c r="A31" s="262" t="s">
        <v>380</v>
      </c>
      <c r="B31" s="263">
        <v>0.99824765069992449</v>
      </c>
      <c r="C31" s="263">
        <v>2.9788690226461176E-2</v>
      </c>
      <c r="E31" s="53"/>
      <c r="F31" s="243"/>
      <c r="H31" s="110"/>
      <c r="I31" s="110"/>
    </row>
    <row r="32" spans="1:9" x14ac:dyDescent="0.25">
      <c r="A32" s="264" t="s">
        <v>381</v>
      </c>
      <c r="B32" s="265" t="s">
        <v>455</v>
      </c>
      <c r="C32" s="265">
        <v>2.1899999999999999E-2</v>
      </c>
      <c r="E32" s="53"/>
      <c r="F32" s="243"/>
      <c r="H32" s="110"/>
      <c r="I32" s="110"/>
    </row>
    <row r="33" spans="1:9" x14ac:dyDescent="0.25">
      <c r="A33" s="262" t="s">
        <v>382</v>
      </c>
      <c r="B33" s="263">
        <v>0.99887009042506492</v>
      </c>
      <c r="C33" s="263">
        <v>3.1829032542103668E-2</v>
      </c>
      <c r="E33" s="53"/>
      <c r="F33" s="243"/>
      <c r="H33" s="110"/>
      <c r="I33" s="110"/>
    </row>
    <row r="34" spans="1:9" x14ac:dyDescent="0.25">
      <c r="A34" s="262" t="s">
        <v>383</v>
      </c>
      <c r="B34" s="263">
        <v>1.001655058356989</v>
      </c>
      <c r="C34" s="263">
        <v>3.3810086216871441E-2</v>
      </c>
      <c r="E34" s="53"/>
      <c r="F34" s="54"/>
      <c r="H34" s="110"/>
      <c r="I34" s="110"/>
    </row>
    <row r="35" spans="1:9" x14ac:dyDescent="0.25">
      <c r="A35" s="262" t="s">
        <v>384</v>
      </c>
      <c r="B35" s="263">
        <v>1.0033098080545979</v>
      </c>
      <c r="C35" s="263">
        <v>4.4695858235160049E-2</v>
      </c>
      <c r="E35" s="53"/>
      <c r="F35" s="54"/>
      <c r="H35" s="110"/>
      <c r="I35" s="110"/>
    </row>
    <row r="36" spans="1:9" x14ac:dyDescent="0.25">
      <c r="A36" s="262" t="s">
        <v>385</v>
      </c>
      <c r="B36" s="263">
        <v>0.99989415592038322</v>
      </c>
      <c r="C36" s="263">
        <v>2.1019073532465606E-2</v>
      </c>
      <c r="E36" s="53"/>
      <c r="F36" s="54"/>
      <c r="H36" s="110"/>
      <c r="I36" s="110"/>
    </row>
    <row r="37" spans="1:9" x14ac:dyDescent="0.25">
      <c r="A37" s="262" t="s">
        <v>386</v>
      </c>
      <c r="B37" s="263">
        <v>0.99576699742995423</v>
      </c>
      <c r="C37" s="263">
        <v>2.095358478371798E-2</v>
      </c>
      <c r="E37" s="53"/>
      <c r="F37" s="54"/>
      <c r="H37" s="110"/>
      <c r="I37" s="110"/>
    </row>
    <row r="38" spans="1:9" x14ac:dyDescent="0.25">
      <c r="A38" s="262" t="s">
        <v>387</v>
      </c>
      <c r="B38" s="263">
        <v>0.99936072680405197</v>
      </c>
      <c r="C38" s="263">
        <v>2.4899652321637305E-2</v>
      </c>
      <c r="E38" s="53"/>
      <c r="F38" s="54"/>
      <c r="H38" s="110"/>
      <c r="I38" s="110"/>
    </row>
    <row r="39" spans="1:9" x14ac:dyDescent="0.25">
      <c r="A39" s="262" t="s">
        <v>388</v>
      </c>
      <c r="B39" s="263">
        <v>0.99898818086168784</v>
      </c>
      <c r="C39" s="263">
        <v>2.2383445797575986E-2</v>
      </c>
      <c r="E39" s="53"/>
      <c r="F39" s="54"/>
      <c r="H39" s="110"/>
      <c r="I39" s="110"/>
    </row>
    <row r="40" spans="1:9" x14ac:dyDescent="0.25">
      <c r="A40" s="262" t="s">
        <v>389</v>
      </c>
      <c r="B40" s="263">
        <v>1.0132485579698394</v>
      </c>
      <c r="C40" s="263">
        <v>1.5561929449600883E-2</v>
      </c>
      <c r="E40" s="53"/>
      <c r="F40" s="54"/>
      <c r="H40" s="110"/>
      <c r="I40" s="110"/>
    </row>
    <row r="41" spans="1:9" x14ac:dyDescent="0.25">
      <c r="A41" s="262" t="s">
        <v>390</v>
      </c>
      <c r="B41" s="263">
        <v>1.0074245770627108</v>
      </c>
      <c r="C41" s="263">
        <v>1.9813339034447486E-2</v>
      </c>
      <c r="E41" s="53"/>
      <c r="F41" s="54"/>
      <c r="H41" s="110"/>
      <c r="I41" s="110"/>
    </row>
    <row r="42" spans="1:9" x14ac:dyDescent="0.25">
      <c r="A42" s="262" t="s">
        <v>391</v>
      </c>
      <c r="B42" s="263">
        <v>1.0066446339060182</v>
      </c>
      <c r="C42" s="263">
        <v>4.5655032726477432E-2</v>
      </c>
      <c r="E42" s="53"/>
      <c r="F42" s="54"/>
      <c r="H42" s="110"/>
      <c r="I42" s="110"/>
    </row>
    <row r="43" spans="1:9" x14ac:dyDescent="0.25">
      <c r="A43" s="262" t="s">
        <v>392</v>
      </c>
      <c r="B43" s="263">
        <v>1.0020199800239069</v>
      </c>
      <c r="C43" s="263">
        <v>4.4012912369626088E-2</v>
      </c>
      <c r="E43" s="53"/>
      <c r="F43" s="54"/>
      <c r="H43" s="110"/>
      <c r="I43" s="110"/>
    </row>
    <row r="44" spans="1:9" x14ac:dyDescent="0.25">
      <c r="A44" s="262" t="s">
        <v>393</v>
      </c>
      <c r="B44" s="263">
        <v>0.98377510960994508</v>
      </c>
      <c r="C44" s="263">
        <v>3.1022146392984586E-2</v>
      </c>
      <c r="E44" s="53"/>
      <c r="F44" s="54"/>
      <c r="H44" s="110"/>
      <c r="I44" s="110"/>
    </row>
    <row r="45" spans="1:9" x14ac:dyDescent="0.25">
      <c r="A45" s="304" t="s">
        <v>456</v>
      </c>
      <c r="B45" s="305" t="s">
        <v>455</v>
      </c>
      <c r="C45" s="305">
        <v>2.9899999999999999E-2</v>
      </c>
      <c r="E45" s="53"/>
      <c r="F45" s="54"/>
      <c r="H45" s="110"/>
      <c r="I45" s="110"/>
    </row>
    <row r="46" spans="1:9" x14ac:dyDescent="0.25">
      <c r="A46" s="262" t="s">
        <v>394</v>
      </c>
      <c r="B46" s="263">
        <v>1.0015861559432016</v>
      </c>
      <c r="C46" s="263">
        <v>3.6453022242471891E-2</v>
      </c>
      <c r="E46" s="53"/>
      <c r="F46" s="54"/>
      <c r="H46" s="110"/>
      <c r="I46" s="110"/>
    </row>
    <row r="47" spans="1:9" x14ac:dyDescent="0.25">
      <c r="A47" s="262" t="s">
        <v>395</v>
      </c>
      <c r="B47" s="263">
        <v>1.0095020834535853</v>
      </c>
      <c r="C47" s="263">
        <v>2.8410536406268099E-2</v>
      </c>
      <c r="E47" s="53"/>
      <c r="F47" s="54"/>
      <c r="H47" s="110"/>
      <c r="I47" s="110"/>
    </row>
    <row r="48" spans="1:9" x14ac:dyDescent="0.25">
      <c r="A48" s="262" t="s">
        <v>396</v>
      </c>
      <c r="B48" s="263">
        <v>0.99259093411928878</v>
      </c>
      <c r="C48" s="263">
        <v>4.3761814434677054E-2</v>
      </c>
      <c r="E48" s="53"/>
      <c r="F48" s="54"/>
      <c r="H48" s="110"/>
      <c r="I48" s="110"/>
    </row>
    <row r="49" spans="1:9" x14ac:dyDescent="0.25">
      <c r="A49" s="262" t="s">
        <v>397</v>
      </c>
      <c r="B49" s="263">
        <v>1.0089999690002445</v>
      </c>
      <c r="C49" s="263">
        <v>1.04146851481577E-2</v>
      </c>
      <c r="E49" s="53"/>
      <c r="F49" s="54"/>
      <c r="H49" s="110"/>
      <c r="I49" s="110"/>
    </row>
    <row r="50" spans="1:9" x14ac:dyDescent="0.25">
      <c r="A50" s="262" t="s">
        <v>398</v>
      </c>
      <c r="B50" s="263">
        <v>1.0051368496269926</v>
      </c>
      <c r="C50" s="263">
        <v>3.1962894424848072E-2</v>
      </c>
      <c r="E50" s="53"/>
      <c r="F50" s="54"/>
      <c r="H50" s="110"/>
      <c r="I50" s="110"/>
    </row>
    <row r="51" spans="1:9" x14ac:dyDescent="0.25">
      <c r="A51" s="262" t="s">
        <v>399</v>
      </c>
      <c r="B51" s="263">
        <v>0.99931766741647587</v>
      </c>
      <c r="C51" s="263">
        <v>2.2570978941373436E-2</v>
      </c>
      <c r="E51" s="53"/>
      <c r="F51" s="54"/>
      <c r="H51" s="110"/>
      <c r="I51" s="110"/>
    </row>
    <row r="52" spans="1:9" x14ac:dyDescent="0.25">
      <c r="A52" s="262" t="s">
        <v>400</v>
      </c>
      <c r="B52" s="263">
        <v>0.99955455218677025</v>
      </c>
      <c r="C52" s="263">
        <v>3.0352398960341555E-2</v>
      </c>
      <c r="E52" s="53"/>
      <c r="F52" s="54"/>
      <c r="H52" s="110"/>
      <c r="I52" s="110"/>
    </row>
    <row r="53" spans="1:9" x14ac:dyDescent="0.25">
      <c r="A53" s="262" t="s">
        <v>401</v>
      </c>
      <c r="B53" s="263">
        <v>1.0241337848237424</v>
      </c>
      <c r="C53" s="263">
        <v>1.3501933187787576E-2</v>
      </c>
      <c r="E53" s="53"/>
      <c r="F53" s="54"/>
      <c r="H53" s="110"/>
      <c r="I53" s="110"/>
    </row>
    <row r="54" spans="1:9" x14ac:dyDescent="0.25">
      <c r="A54" s="52"/>
      <c r="B54" s="53"/>
      <c r="C54" s="53"/>
      <c r="H54" s="110"/>
      <c r="I54" s="110"/>
    </row>
    <row r="55" spans="1:9" x14ac:dyDescent="0.25">
      <c r="B55" s="53"/>
      <c r="C55" s="53"/>
      <c r="H55" s="110"/>
      <c r="I55" s="110"/>
    </row>
    <row r="56" spans="1:9" x14ac:dyDescent="0.25">
      <c r="B56" s="53"/>
      <c r="C56" s="5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6"/>
  <sheetViews>
    <sheetView topLeftCell="A3" zoomScale="85" zoomScaleNormal="85" workbookViewId="0">
      <selection activeCell="C3" sqref="C3"/>
    </sheetView>
  </sheetViews>
  <sheetFormatPr defaultColWidth="8.7109375" defaultRowHeight="15.75" x14ac:dyDescent="0.25"/>
  <cols>
    <col min="1" max="1" width="46.28515625" style="20" bestFit="1" customWidth="1"/>
    <col min="2" max="2" width="22.140625" style="21" customWidth="1"/>
    <col min="3" max="16384" width="8.7109375" style="20"/>
  </cols>
  <sheetData>
    <row r="1" spans="1:2" ht="21" x14ac:dyDescent="0.35">
      <c r="A1" s="18" t="s">
        <v>402</v>
      </c>
    </row>
    <row r="2" spans="1:2" ht="12" customHeight="1" x14ac:dyDescent="0.25">
      <c r="A2" s="127"/>
      <c r="B2" s="127"/>
    </row>
    <row r="3" spans="1:2" x14ac:dyDescent="0.25">
      <c r="A3" s="242" t="s">
        <v>188</v>
      </c>
      <c r="B3" s="266" t="s">
        <v>403</v>
      </c>
    </row>
    <row r="4" spans="1:2" x14ac:dyDescent="0.25">
      <c r="A4" s="218" t="s">
        <v>369</v>
      </c>
      <c r="B4" s="219">
        <v>758</v>
      </c>
    </row>
    <row r="5" spans="1:2" x14ac:dyDescent="0.25">
      <c r="A5" s="218" t="s">
        <v>360</v>
      </c>
      <c r="B5" s="219">
        <v>618</v>
      </c>
    </row>
    <row r="6" spans="1:2" x14ac:dyDescent="0.25">
      <c r="A6" s="218" t="s">
        <v>354</v>
      </c>
      <c r="B6" s="219">
        <v>390</v>
      </c>
    </row>
    <row r="7" spans="1:2" x14ac:dyDescent="0.25">
      <c r="A7" s="218" t="s">
        <v>398</v>
      </c>
      <c r="B7" s="219">
        <v>273</v>
      </c>
    </row>
    <row r="8" spans="1:2" x14ac:dyDescent="0.25">
      <c r="A8" s="218" t="s">
        <v>362</v>
      </c>
      <c r="B8" s="219">
        <v>209</v>
      </c>
    </row>
    <row r="9" spans="1:2" x14ac:dyDescent="0.25">
      <c r="A9" s="218" t="s">
        <v>358</v>
      </c>
      <c r="B9" s="219">
        <v>201</v>
      </c>
    </row>
    <row r="10" spans="1:2" x14ac:dyDescent="0.25">
      <c r="A10" s="218" t="s">
        <v>380</v>
      </c>
      <c r="B10" s="219">
        <v>192</v>
      </c>
    </row>
    <row r="11" spans="1:2" x14ac:dyDescent="0.25">
      <c r="A11" s="218" t="s">
        <v>379</v>
      </c>
      <c r="B11" s="219">
        <v>171</v>
      </c>
    </row>
    <row r="12" spans="1:2" x14ac:dyDescent="0.25">
      <c r="A12" s="218" t="s">
        <v>385</v>
      </c>
      <c r="B12" s="219">
        <v>135</v>
      </c>
    </row>
    <row r="13" spans="1:2" x14ac:dyDescent="0.25">
      <c r="A13" s="218" t="s">
        <v>394</v>
      </c>
      <c r="B13" s="219">
        <v>130</v>
      </c>
    </row>
    <row r="14" spans="1:2" x14ac:dyDescent="0.25">
      <c r="A14" s="218" t="s">
        <v>393</v>
      </c>
      <c r="B14" s="219">
        <v>123</v>
      </c>
    </row>
    <row r="15" spans="1:2" x14ac:dyDescent="0.25">
      <c r="A15" s="218" t="s">
        <v>363</v>
      </c>
      <c r="B15" s="219">
        <v>122</v>
      </c>
    </row>
    <row r="16" spans="1:2" x14ac:dyDescent="0.25">
      <c r="A16" s="218" t="s">
        <v>357</v>
      </c>
      <c r="B16" s="219">
        <v>103</v>
      </c>
    </row>
    <row r="17" spans="1:2" x14ac:dyDescent="0.25">
      <c r="A17" s="218" t="s">
        <v>389</v>
      </c>
      <c r="B17" s="219">
        <v>100</v>
      </c>
    </row>
    <row r="18" spans="1:2" x14ac:dyDescent="0.25">
      <c r="A18" s="218" t="s">
        <v>392</v>
      </c>
      <c r="B18" s="219">
        <v>95</v>
      </c>
    </row>
    <row r="19" spans="1:2" x14ac:dyDescent="0.25">
      <c r="A19" s="218" t="s">
        <v>373</v>
      </c>
      <c r="B19" s="219">
        <v>83</v>
      </c>
    </row>
    <row r="20" spans="1:2" x14ac:dyDescent="0.25">
      <c r="A20" s="218" t="s">
        <v>367</v>
      </c>
      <c r="B20" s="219">
        <v>66</v>
      </c>
    </row>
    <row r="21" spans="1:2" x14ac:dyDescent="0.25">
      <c r="A21" s="218" t="s">
        <v>396</v>
      </c>
      <c r="B21" s="219">
        <v>57</v>
      </c>
    </row>
    <row r="22" spans="1:2" x14ac:dyDescent="0.25">
      <c r="A22" s="218" t="s">
        <v>366</v>
      </c>
      <c r="B22" s="219">
        <v>52</v>
      </c>
    </row>
    <row r="23" spans="1:2" x14ac:dyDescent="0.25">
      <c r="A23" s="218" t="s">
        <v>376</v>
      </c>
      <c r="B23" s="219">
        <v>49</v>
      </c>
    </row>
    <row r="24" spans="1:2" x14ac:dyDescent="0.25">
      <c r="A24" s="218" t="s">
        <v>391</v>
      </c>
      <c r="B24" s="219">
        <v>48</v>
      </c>
    </row>
    <row r="25" spans="1:2" x14ac:dyDescent="0.25">
      <c r="A25" s="218" t="s">
        <v>390</v>
      </c>
      <c r="B25" s="219">
        <v>46</v>
      </c>
    </row>
    <row r="26" spans="1:2" x14ac:dyDescent="0.25">
      <c r="A26" s="218" t="s">
        <v>355</v>
      </c>
      <c r="B26" s="219">
        <v>45</v>
      </c>
    </row>
    <row r="27" spans="1:2" x14ac:dyDescent="0.25">
      <c r="A27" s="218" t="s">
        <v>378</v>
      </c>
      <c r="B27" s="219">
        <v>41</v>
      </c>
    </row>
    <row r="28" spans="1:2" x14ac:dyDescent="0.25">
      <c r="A28" s="218" t="s">
        <v>356</v>
      </c>
      <c r="B28" s="219">
        <v>40</v>
      </c>
    </row>
    <row r="29" spans="1:2" x14ac:dyDescent="0.25">
      <c r="A29" s="218" t="s">
        <v>395</v>
      </c>
      <c r="B29" s="219">
        <v>39</v>
      </c>
    </row>
    <row r="30" spans="1:2" x14ac:dyDescent="0.25">
      <c r="A30" s="218" t="s">
        <v>368</v>
      </c>
      <c r="B30" s="219">
        <v>39</v>
      </c>
    </row>
    <row r="31" spans="1:2" x14ac:dyDescent="0.25">
      <c r="A31" s="218" t="s">
        <v>386</v>
      </c>
      <c r="B31" s="219">
        <v>35</v>
      </c>
    </row>
    <row r="32" spans="1:2" x14ac:dyDescent="0.25">
      <c r="A32" s="218" t="s">
        <v>400</v>
      </c>
      <c r="B32" s="219">
        <v>26</v>
      </c>
    </row>
    <row r="33" spans="1:2" x14ac:dyDescent="0.25">
      <c r="A33" s="218" t="s">
        <v>383</v>
      </c>
      <c r="B33" s="219">
        <v>26</v>
      </c>
    </row>
    <row r="34" spans="1:2" x14ac:dyDescent="0.25">
      <c r="A34" s="218" t="s">
        <v>353</v>
      </c>
      <c r="B34" s="219">
        <v>25</v>
      </c>
    </row>
    <row r="35" spans="1:2" x14ac:dyDescent="0.25">
      <c r="A35" s="218" t="s">
        <v>388</v>
      </c>
      <c r="B35" s="219">
        <v>24</v>
      </c>
    </row>
    <row r="36" spans="1:2" x14ac:dyDescent="0.25">
      <c r="A36" s="218" t="s">
        <v>399</v>
      </c>
      <c r="B36" s="219">
        <v>23</v>
      </c>
    </row>
    <row r="37" spans="1:2" x14ac:dyDescent="0.25">
      <c r="A37" s="218" t="s">
        <v>374</v>
      </c>
      <c r="B37" s="219">
        <v>18</v>
      </c>
    </row>
    <row r="38" spans="1:2" x14ac:dyDescent="0.25">
      <c r="A38" s="218" t="s">
        <v>365</v>
      </c>
      <c r="B38" s="219">
        <v>15</v>
      </c>
    </row>
    <row r="39" spans="1:2" x14ac:dyDescent="0.25">
      <c r="A39" s="218" t="s">
        <v>361</v>
      </c>
      <c r="B39" s="219">
        <v>13</v>
      </c>
    </row>
    <row r="40" spans="1:2" x14ac:dyDescent="0.25">
      <c r="A40" s="267" t="s">
        <v>454</v>
      </c>
      <c r="B40" s="268">
        <v>484</v>
      </c>
    </row>
    <row r="41" spans="1:2" x14ac:dyDescent="0.25">
      <c r="A41" s="218" t="s">
        <v>382</v>
      </c>
      <c r="B41" s="219">
        <v>13</v>
      </c>
    </row>
    <row r="42" spans="1:2" x14ac:dyDescent="0.25">
      <c r="A42" s="218" t="s">
        <v>384</v>
      </c>
      <c r="B42" s="219">
        <v>13</v>
      </c>
    </row>
    <row r="43" spans="1:2" x14ac:dyDescent="0.25">
      <c r="A43" s="254" t="s">
        <v>456</v>
      </c>
      <c r="B43" s="256">
        <v>457</v>
      </c>
    </row>
    <row r="44" spans="1:2" x14ac:dyDescent="0.25">
      <c r="A44" s="218" t="s">
        <v>401</v>
      </c>
      <c r="B44" s="219">
        <v>11</v>
      </c>
    </row>
    <row r="45" spans="1:2" x14ac:dyDescent="0.25">
      <c r="A45" s="218" t="s">
        <v>377</v>
      </c>
      <c r="B45" s="219">
        <v>11</v>
      </c>
    </row>
    <row r="46" spans="1:2" x14ac:dyDescent="0.25">
      <c r="A46" s="218" t="s">
        <v>387</v>
      </c>
      <c r="B46" s="219">
        <v>9</v>
      </c>
    </row>
    <row r="47" spans="1:2" x14ac:dyDescent="0.25">
      <c r="A47" s="218" t="s">
        <v>364</v>
      </c>
      <c r="B47" s="219">
        <v>9</v>
      </c>
    </row>
    <row r="48" spans="1:2" x14ac:dyDescent="0.25">
      <c r="A48" s="218" t="s">
        <v>372</v>
      </c>
      <c r="B48" s="219">
        <v>7</v>
      </c>
    </row>
    <row r="49" spans="1:2" x14ac:dyDescent="0.25">
      <c r="A49" s="218" t="s">
        <v>370</v>
      </c>
      <c r="B49" s="219">
        <v>3</v>
      </c>
    </row>
    <row r="50" spans="1:2" x14ac:dyDescent="0.25">
      <c r="A50" s="218" t="s">
        <v>397</v>
      </c>
      <c r="B50" s="219">
        <v>2</v>
      </c>
    </row>
    <row r="51" spans="1:2" x14ac:dyDescent="0.25">
      <c r="A51" s="218" t="s">
        <v>359</v>
      </c>
      <c r="B51" s="219">
        <v>1</v>
      </c>
    </row>
    <row r="52" spans="1:2" x14ac:dyDescent="0.25">
      <c r="B52" s="22">
        <f>SUM(B4:B51)</f>
        <v>5450</v>
      </c>
    </row>
    <row r="53" spans="1:2" x14ac:dyDescent="0.25">
      <c r="A53" s="167" t="s">
        <v>404</v>
      </c>
      <c r="B53" s="168">
        <v>745</v>
      </c>
    </row>
    <row r="55" spans="1:2" x14ac:dyDescent="0.25">
      <c r="A55" s="192" t="s">
        <v>405</v>
      </c>
      <c r="B55" s="192"/>
    </row>
    <row r="56" spans="1:2" x14ac:dyDescent="0.25">
      <c r="A56" s="192"/>
      <c r="B56" s="192"/>
    </row>
  </sheetData>
  <mergeCells count="1">
    <mergeCell ref="A55:B5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7"/>
  <sheetViews>
    <sheetView topLeftCell="A38" zoomScale="85" zoomScaleNormal="85" workbookViewId="0">
      <selection activeCell="A56" sqref="A56:B57"/>
    </sheetView>
  </sheetViews>
  <sheetFormatPr defaultColWidth="8.7109375" defaultRowHeight="15.75" x14ac:dyDescent="0.25"/>
  <cols>
    <col min="1" max="1" width="51.5703125" style="20" customWidth="1"/>
    <col min="2" max="2" width="23.7109375" style="21" customWidth="1"/>
    <col min="3" max="16384" width="8.7109375" style="20"/>
  </cols>
  <sheetData>
    <row r="1" spans="1:15" ht="21" x14ac:dyDescent="0.35">
      <c r="A1" s="18" t="s">
        <v>406</v>
      </c>
    </row>
    <row r="2" spans="1:15" ht="24.75" customHeight="1" x14ac:dyDescent="0.3">
      <c r="A2" s="122"/>
      <c r="B2" s="122"/>
    </row>
    <row r="3" spans="1:15" ht="31.5" x14ac:dyDescent="0.25">
      <c r="A3" s="184" t="s">
        <v>188</v>
      </c>
      <c r="B3" s="185" t="s">
        <v>407</v>
      </c>
    </row>
    <row r="4" spans="1:15" x14ac:dyDescent="0.25">
      <c r="A4" s="20" t="s">
        <v>354</v>
      </c>
      <c r="B4" s="21">
        <v>126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25">
      <c r="A5" s="20" t="s">
        <v>360</v>
      </c>
      <c r="B5" s="21">
        <v>123</v>
      </c>
    </row>
    <row r="6" spans="1:15" x14ac:dyDescent="0.25">
      <c r="A6" s="20" t="s">
        <v>369</v>
      </c>
      <c r="B6" s="21">
        <v>70</v>
      </c>
    </row>
    <row r="7" spans="1:15" x14ac:dyDescent="0.25">
      <c r="A7" s="20" t="s">
        <v>394</v>
      </c>
      <c r="B7" s="21">
        <v>32</v>
      </c>
    </row>
    <row r="8" spans="1:15" x14ac:dyDescent="0.25">
      <c r="A8" s="20" t="s">
        <v>357</v>
      </c>
      <c r="B8" s="21">
        <v>29</v>
      </c>
    </row>
    <row r="9" spans="1:15" x14ac:dyDescent="0.25">
      <c r="A9" s="20" t="s">
        <v>380</v>
      </c>
      <c r="B9" s="21">
        <v>26</v>
      </c>
    </row>
    <row r="10" spans="1:15" x14ac:dyDescent="0.25">
      <c r="A10" s="20" t="s">
        <v>398</v>
      </c>
      <c r="B10" s="21">
        <v>26</v>
      </c>
    </row>
    <row r="11" spans="1:15" x14ac:dyDescent="0.25">
      <c r="A11" s="20" t="s">
        <v>363</v>
      </c>
      <c r="B11" s="21">
        <v>26</v>
      </c>
    </row>
    <row r="12" spans="1:15" x14ac:dyDescent="0.25">
      <c r="A12" s="20" t="s">
        <v>358</v>
      </c>
      <c r="B12" s="21">
        <v>24</v>
      </c>
    </row>
    <row r="13" spans="1:15" x14ac:dyDescent="0.25">
      <c r="A13" s="20" t="s">
        <v>396</v>
      </c>
      <c r="B13" s="21">
        <v>24</v>
      </c>
    </row>
    <row r="14" spans="1:15" x14ac:dyDescent="0.25">
      <c r="A14" s="20" t="s">
        <v>362</v>
      </c>
      <c r="B14" s="21">
        <v>23</v>
      </c>
    </row>
    <row r="15" spans="1:15" x14ac:dyDescent="0.25">
      <c r="A15" s="20" t="s">
        <v>393</v>
      </c>
      <c r="B15" s="21">
        <v>19</v>
      </c>
    </row>
    <row r="16" spans="1:15" x14ac:dyDescent="0.25">
      <c r="A16" s="20" t="s">
        <v>379</v>
      </c>
      <c r="B16" s="21">
        <v>17</v>
      </c>
    </row>
    <row r="17" spans="1:4" x14ac:dyDescent="0.25">
      <c r="A17" s="20" t="s">
        <v>373</v>
      </c>
      <c r="B17" s="21">
        <v>17</v>
      </c>
    </row>
    <row r="18" spans="1:4" x14ac:dyDescent="0.25">
      <c r="A18" s="20" t="s">
        <v>392</v>
      </c>
      <c r="B18" s="21">
        <v>14</v>
      </c>
    </row>
    <row r="19" spans="1:4" x14ac:dyDescent="0.25">
      <c r="A19" s="20" t="s">
        <v>367</v>
      </c>
      <c r="B19" s="21">
        <v>13</v>
      </c>
    </row>
    <row r="20" spans="1:4" x14ac:dyDescent="0.25">
      <c r="A20" s="20" t="s">
        <v>385</v>
      </c>
      <c r="B20" s="21">
        <v>12</v>
      </c>
    </row>
    <row r="21" spans="1:4" x14ac:dyDescent="0.25">
      <c r="A21" s="20" t="s">
        <v>356</v>
      </c>
      <c r="B21" s="21">
        <v>11</v>
      </c>
    </row>
    <row r="22" spans="1:4" x14ac:dyDescent="0.25">
      <c r="A22" s="20" t="s">
        <v>378</v>
      </c>
      <c r="B22" s="21">
        <v>10</v>
      </c>
      <c r="D22" s="15"/>
    </row>
    <row r="23" spans="1:4" x14ac:dyDescent="0.25">
      <c r="A23" s="20" t="s">
        <v>355</v>
      </c>
      <c r="B23" s="21">
        <v>10</v>
      </c>
      <c r="D23" s="15"/>
    </row>
    <row r="24" spans="1:4" x14ac:dyDescent="0.25">
      <c r="A24" s="20" t="s">
        <v>383</v>
      </c>
      <c r="B24" s="21">
        <v>10</v>
      </c>
      <c r="D24" s="15"/>
    </row>
    <row r="25" spans="1:4" x14ac:dyDescent="0.25">
      <c r="A25" s="20" t="s">
        <v>391</v>
      </c>
      <c r="B25" s="21">
        <v>10</v>
      </c>
    </row>
    <row r="26" spans="1:4" x14ac:dyDescent="0.25">
      <c r="A26" s="20" t="s">
        <v>368</v>
      </c>
      <c r="B26" s="21">
        <v>9</v>
      </c>
    </row>
    <row r="27" spans="1:4" x14ac:dyDescent="0.25">
      <c r="A27" s="20" t="s">
        <v>389</v>
      </c>
      <c r="B27" s="21">
        <v>9</v>
      </c>
    </row>
    <row r="28" spans="1:4" x14ac:dyDescent="0.25">
      <c r="A28" s="20" t="s">
        <v>353</v>
      </c>
      <c r="B28" s="21">
        <v>8</v>
      </c>
    </row>
    <row r="29" spans="1:4" x14ac:dyDescent="0.25">
      <c r="A29" s="20" t="s">
        <v>382</v>
      </c>
      <c r="B29" s="21">
        <v>8</v>
      </c>
    </row>
    <row r="30" spans="1:4" x14ac:dyDescent="0.25">
      <c r="A30" s="20" t="s">
        <v>376</v>
      </c>
      <c r="B30" s="21">
        <v>8</v>
      </c>
    </row>
    <row r="31" spans="1:4" x14ac:dyDescent="0.25">
      <c r="A31" s="20" t="s">
        <v>366</v>
      </c>
      <c r="B31" s="21">
        <v>7</v>
      </c>
    </row>
    <row r="32" spans="1:4" x14ac:dyDescent="0.25">
      <c r="A32" s="20" t="s">
        <v>400</v>
      </c>
      <c r="B32" s="21">
        <v>7</v>
      </c>
    </row>
    <row r="33" spans="1:2" x14ac:dyDescent="0.25">
      <c r="A33" s="20" t="s">
        <v>395</v>
      </c>
      <c r="B33" s="21">
        <v>6</v>
      </c>
    </row>
    <row r="34" spans="1:2" x14ac:dyDescent="0.25">
      <c r="A34" s="20" t="s">
        <v>386</v>
      </c>
      <c r="B34" s="21">
        <v>5</v>
      </c>
    </row>
    <row r="35" spans="1:2" x14ac:dyDescent="0.25">
      <c r="A35" s="20" t="s">
        <v>390</v>
      </c>
      <c r="B35" s="21">
        <v>5</v>
      </c>
    </row>
    <row r="36" spans="1:2" x14ac:dyDescent="0.25">
      <c r="A36" s="20" t="s">
        <v>361</v>
      </c>
      <c r="B36" s="21">
        <v>4</v>
      </c>
    </row>
    <row r="37" spans="1:2" x14ac:dyDescent="0.25">
      <c r="A37" s="20" t="s">
        <v>384</v>
      </c>
      <c r="B37" s="21">
        <v>4</v>
      </c>
    </row>
    <row r="38" spans="1:2" x14ac:dyDescent="0.25">
      <c r="A38" s="20" t="s">
        <v>364</v>
      </c>
      <c r="B38" s="21">
        <v>4</v>
      </c>
    </row>
    <row r="39" spans="1:2" x14ac:dyDescent="0.25">
      <c r="A39" s="20" t="s">
        <v>372</v>
      </c>
      <c r="B39" s="21">
        <v>2</v>
      </c>
    </row>
    <row r="40" spans="1:2" x14ac:dyDescent="0.25">
      <c r="A40" s="20" t="s">
        <v>374</v>
      </c>
      <c r="B40" s="21">
        <v>2</v>
      </c>
    </row>
    <row r="41" spans="1:2" x14ac:dyDescent="0.25">
      <c r="A41" s="20" t="s">
        <v>365</v>
      </c>
      <c r="B41" s="21">
        <v>2</v>
      </c>
    </row>
    <row r="42" spans="1:2" x14ac:dyDescent="0.25">
      <c r="A42" s="20" t="s">
        <v>401</v>
      </c>
      <c r="B42" s="21">
        <v>1</v>
      </c>
    </row>
    <row r="43" spans="1:2" x14ac:dyDescent="0.25">
      <c r="A43" s="20" t="s">
        <v>388</v>
      </c>
      <c r="B43" s="21">
        <v>1</v>
      </c>
    </row>
    <row r="44" spans="1:2" x14ac:dyDescent="0.25">
      <c r="A44" s="20" t="s">
        <v>377</v>
      </c>
      <c r="B44" s="21">
        <v>1</v>
      </c>
    </row>
    <row r="45" spans="1:2" x14ac:dyDescent="0.25">
      <c r="A45" s="20" t="s">
        <v>387</v>
      </c>
      <c r="B45" s="21">
        <v>0</v>
      </c>
    </row>
    <row r="46" spans="1:2" x14ac:dyDescent="0.25">
      <c r="A46" s="20" t="s">
        <v>399</v>
      </c>
      <c r="B46" s="21">
        <v>0</v>
      </c>
    </row>
    <row r="47" spans="1:2" x14ac:dyDescent="0.25">
      <c r="A47" s="20" t="s">
        <v>359</v>
      </c>
      <c r="B47" s="21">
        <v>0</v>
      </c>
    </row>
    <row r="48" spans="1:2" x14ac:dyDescent="0.25">
      <c r="A48" s="20" t="s">
        <v>371</v>
      </c>
      <c r="B48" s="21">
        <v>0</v>
      </c>
    </row>
    <row r="49" spans="1:2" x14ac:dyDescent="0.25">
      <c r="A49" s="20" t="s">
        <v>408</v>
      </c>
      <c r="B49" s="21">
        <v>0</v>
      </c>
    </row>
    <row r="50" spans="1:2" x14ac:dyDescent="0.25">
      <c r="A50" s="20" t="s">
        <v>375</v>
      </c>
      <c r="B50" s="21">
        <v>0</v>
      </c>
    </row>
    <row r="51" spans="1:2" x14ac:dyDescent="0.25">
      <c r="A51" s="20" t="s">
        <v>370</v>
      </c>
      <c r="B51" s="21">
        <v>0</v>
      </c>
    </row>
    <row r="52" spans="1:2" x14ac:dyDescent="0.25">
      <c r="A52" s="20" t="s">
        <v>397</v>
      </c>
      <c r="B52" s="21">
        <v>0</v>
      </c>
    </row>
    <row r="53" spans="1:2" x14ac:dyDescent="0.25">
      <c r="B53" s="22">
        <f>SUM(B4:B52)</f>
        <v>765</v>
      </c>
    </row>
    <row r="54" spans="1:2" x14ac:dyDescent="0.25">
      <c r="A54" s="167" t="s">
        <v>404</v>
      </c>
      <c r="B54" s="168">
        <v>157</v>
      </c>
    </row>
    <row r="55" spans="1:2" x14ac:dyDescent="0.25">
      <c r="A55" s="167" t="s">
        <v>457</v>
      </c>
      <c r="B55" s="168">
        <v>39</v>
      </c>
    </row>
    <row r="56" spans="1:2" x14ac:dyDescent="0.25">
      <c r="A56" s="192"/>
      <c r="B56" s="192"/>
    </row>
    <row r="57" spans="1:2" x14ac:dyDescent="0.25">
      <c r="A57" s="192"/>
      <c r="B57" s="192"/>
    </row>
  </sheetData>
  <mergeCells count="1">
    <mergeCell ref="A56:B5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9"/>
  <sheetViews>
    <sheetView tabSelected="1" topLeftCell="A28" zoomScale="85" zoomScaleNormal="85" workbookViewId="0">
      <selection activeCell="E51" sqref="E51"/>
    </sheetView>
  </sheetViews>
  <sheetFormatPr defaultRowHeight="15" x14ac:dyDescent="0.25"/>
  <cols>
    <col min="1" max="1" width="42.140625" customWidth="1"/>
    <col min="2" max="2" width="22" style="1" customWidth="1"/>
    <col min="3" max="3" width="4.7109375" style="133" customWidth="1"/>
    <col min="4" max="4" width="45.140625" style="1" bestFit="1" customWidth="1"/>
    <col min="5" max="5" width="22" style="1" customWidth="1"/>
    <col min="6" max="6" width="8" style="134" customWidth="1"/>
  </cols>
  <sheetData>
    <row r="1" spans="1:7" ht="21" x14ac:dyDescent="0.35">
      <c r="A1" s="18" t="s">
        <v>409</v>
      </c>
      <c r="C1" s="128"/>
      <c r="F1" s="128"/>
    </row>
    <row r="2" spans="1:7" s="135" customFormat="1" x14ac:dyDescent="0.25">
      <c r="A2" s="193"/>
      <c r="B2" s="193"/>
      <c r="C2" s="129"/>
      <c r="D2" s="193"/>
      <c r="E2" s="193"/>
      <c r="F2" s="129"/>
    </row>
    <row r="3" spans="1:7" x14ac:dyDescent="0.25">
      <c r="A3" s="9" t="s">
        <v>188</v>
      </c>
      <c r="B3" s="10" t="s">
        <v>410</v>
      </c>
      <c r="C3" s="130"/>
      <c r="D3" s="10"/>
      <c r="E3" s="10" t="s">
        <v>411</v>
      </c>
      <c r="F3" s="130"/>
    </row>
    <row r="4" spans="1:7" x14ac:dyDescent="0.25">
      <c r="A4" s="8" t="s">
        <v>353</v>
      </c>
      <c r="B4" s="7">
        <v>7</v>
      </c>
      <c r="C4" s="131"/>
      <c r="D4" s="8" t="s">
        <v>353</v>
      </c>
      <c r="E4" s="7">
        <v>9</v>
      </c>
      <c r="F4" s="131"/>
    </row>
    <row r="5" spans="1:7" x14ac:dyDescent="0.25">
      <c r="A5" s="8" t="s">
        <v>354</v>
      </c>
      <c r="B5" s="7">
        <v>48</v>
      </c>
      <c r="C5" s="131"/>
      <c r="D5" s="8" t="s">
        <v>354</v>
      </c>
      <c r="E5" s="7">
        <v>81</v>
      </c>
      <c r="F5" s="131"/>
      <c r="G5" s="13"/>
    </row>
    <row r="6" spans="1:7" x14ac:dyDescent="0.25">
      <c r="A6" s="8" t="s">
        <v>355</v>
      </c>
      <c r="B6" s="7">
        <v>14</v>
      </c>
      <c r="C6" s="131"/>
      <c r="D6" s="8" t="s">
        <v>355</v>
      </c>
      <c r="E6" s="7">
        <v>14</v>
      </c>
      <c r="F6" s="131"/>
      <c r="G6" s="13"/>
    </row>
    <row r="7" spans="1:7" x14ac:dyDescent="0.25">
      <c r="A7" s="8" t="s">
        <v>356</v>
      </c>
      <c r="B7" s="7">
        <v>12</v>
      </c>
      <c r="C7" s="131"/>
      <c r="D7" s="8" t="s">
        <v>356</v>
      </c>
      <c r="E7" s="7">
        <v>5</v>
      </c>
      <c r="F7" s="131"/>
      <c r="G7" s="108"/>
    </row>
    <row r="8" spans="1:7" x14ac:dyDescent="0.25">
      <c r="A8" s="8" t="s">
        <v>357</v>
      </c>
      <c r="B8" s="7">
        <v>11</v>
      </c>
      <c r="C8" s="131"/>
      <c r="D8" s="8" t="s">
        <v>357</v>
      </c>
      <c r="E8" s="7">
        <v>23</v>
      </c>
      <c r="F8" s="131"/>
    </row>
    <row r="9" spans="1:7" x14ac:dyDescent="0.25">
      <c r="A9" s="8" t="s">
        <v>358</v>
      </c>
      <c r="B9" s="7">
        <v>16</v>
      </c>
      <c r="C9" s="131"/>
      <c r="D9" s="8" t="s">
        <v>358</v>
      </c>
      <c r="E9" s="7">
        <v>24</v>
      </c>
      <c r="F9" s="131"/>
    </row>
    <row r="10" spans="1:7" x14ac:dyDescent="0.25">
      <c r="A10" s="8" t="s">
        <v>360</v>
      </c>
      <c r="B10" s="7">
        <v>30</v>
      </c>
      <c r="C10" s="131"/>
      <c r="D10" s="8" t="s">
        <v>360</v>
      </c>
      <c r="E10" s="7">
        <v>142</v>
      </c>
      <c r="F10" s="131"/>
    </row>
    <row r="11" spans="1:7" x14ac:dyDescent="0.25">
      <c r="A11" s="8" t="s">
        <v>361</v>
      </c>
      <c r="B11" s="7">
        <v>2</v>
      </c>
      <c r="C11" s="131"/>
      <c r="D11" s="8" t="s">
        <v>361</v>
      </c>
      <c r="E11" s="7">
        <v>1</v>
      </c>
      <c r="F11" s="131"/>
    </row>
    <row r="12" spans="1:7" x14ac:dyDescent="0.25">
      <c r="A12" s="8" t="s">
        <v>362</v>
      </c>
      <c r="B12" s="7">
        <v>24</v>
      </c>
      <c r="C12" s="131"/>
      <c r="D12" s="8" t="s">
        <v>362</v>
      </c>
      <c r="E12" s="7">
        <v>19</v>
      </c>
      <c r="F12" s="131"/>
    </row>
    <row r="13" spans="1:7" x14ac:dyDescent="0.25">
      <c r="A13" s="8" t="s">
        <v>363</v>
      </c>
      <c r="B13" s="7">
        <v>10</v>
      </c>
      <c r="C13" s="131"/>
      <c r="D13" s="8" t="s">
        <v>363</v>
      </c>
      <c r="E13" s="7">
        <v>14</v>
      </c>
      <c r="F13" s="131"/>
    </row>
    <row r="14" spans="1:7" x14ac:dyDescent="0.25">
      <c r="A14" s="8" t="s">
        <v>364</v>
      </c>
      <c r="B14" s="7">
        <v>1</v>
      </c>
      <c r="C14" s="131"/>
      <c r="D14" s="8" t="s">
        <v>364</v>
      </c>
      <c r="E14" s="7">
        <v>1</v>
      </c>
      <c r="F14" s="131"/>
    </row>
    <row r="15" spans="1:7" x14ac:dyDescent="0.25">
      <c r="A15" s="8" t="s">
        <v>365</v>
      </c>
      <c r="B15" s="7"/>
      <c r="C15" s="131"/>
      <c r="D15" s="8" t="s">
        <v>365</v>
      </c>
      <c r="E15" s="7"/>
      <c r="F15" s="131"/>
    </row>
    <row r="16" spans="1:7" x14ac:dyDescent="0.25">
      <c r="A16" s="8" t="s">
        <v>366</v>
      </c>
      <c r="B16" s="7">
        <v>3</v>
      </c>
      <c r="C16" s="131"/>
      <c r="D16" s="8" t="s">
        <v>366</v>
      </c>
      <c r="E16" s="7">
        <v>1</v>
      </c>
      <c r="F16" s="131"/>
    </row>
    <row r="17" spans="1:6" x14ac:dyDescent="0.25">
      <c r="A17" s="8" t="s">
        <v>367</v>
      </c>
      <c r="B17" s="7">
        <v>3</v>
      </c>
      <c r="C17" s="131"/>
      <c r="D17" s="8" t="s">
        <v>367</v>
      </c>
      <c r="E17" s="7">
        <v>8</v>
      </c>
      <c r="F17" s="131"/>
    </row>
    <row r="18" spans="1:6" x14ac:dyDescent="0.25">
      <c r="A18" s="8" t="s">
        <v>368</v>
      </c>
      <c r="B18" s="7">
        <v>3</v>
      </c>
      <c r="C18" s="131"/>
      <c r="D18" s="8" t="s">
        <v>368</v>
      </c>
      <c r="E18" s="7">
        <v>5</v>
      </c>
      <c r="F18" s="131"/>
    </row>
    <row r="19" spans="1:6" x14ac:dyDescent="0.25">
      <c r="A19" s="8" t="s">
        <v>369</v>
      </c>
      <c r="B19" s="7">
        <v>50</v>
      </c>
      <c r="C19" s="131"/>
      <c r="D19" s="8" t="s">
        <v>369</v>
      </c>
      <c r="E19" s="7">
        <v>114</v>
      </c>
      <c r="F19" s="131"/>
    </row>
    <row r="20" spans="1:6" x14ac:dyDescent="0.25">
      <c r="A20" s="8" t="s">
        <v>370</v>
      </c>
      <c r="B20" s="7"/>
      <c r="C20" s="131"/>
      <c r="D20" s="8" t="s">
        <v>370</v>
      </c>
      <c r="E20" s="7"/>
      <c r="F20" s="131"/>
    </row>
    <row r="21" spans="1:6" x14ac:dyDescent="0.25">
      <c r="A21" s="8" t="s">
        <v>371</v>
      </c>
      <c r="B21" s="7"/>
      <c r="C21" s="131"/>
      <c r="D21" s="8" t="s">
        <v>371</v>
      </c>
      <c r="E21" s="7"/>
      <c r="F21" s="131"/>
    </row>
    <row r="22" spans="1:6" x14ac:dyDescent="0.25">
      <c r="A22" s="8" t="s">
        <v>372</v>
      </c>
      <c r="B22" s="7"/>
      <c r="C22" s="131"/>
      <c r="D22" s="8" t="s">
        <v>372</v>
      </c>
      <c r="E22" s="7"/>
      <c r="F22" s="131"/>
    </row>
    <row r="23" spans="1:6" x14ac:dyDescent="0.25">
      <c r="A23" s="8" t="s">
        <v>373</v>
      </c>
      <c r="B23" s="7">
        <v>3</v>
      </c>
      <c r="C23" s="131"/>
      <c r="D23" s="8" t="s">
        <v>373</v>
      </c>
      <c r="E23" s="7">
        <v>13</v>
      </c>
      <c r="F23" s="131"/>
    </row>
    <row r="24" spans="1:6" x14ac:dyDescent="0.25">
      <c r="A24" s="8" t="s">
        <v>374</v>
      </c>
      <c r="B24" s="7">
        <v>3</v>
      </c>
      <c r="C24" s="131"/>
      <c r="D24" s="8" t="s">
        <v>374</v>
      </c>
      <c r="E24" s="7">
        <v>1</v>
      </c>
      <c r="F24" s="131"/>
    </row>
    <row r="25" spans="1:6" x14ac:dyDescent="0.25">
      <c r="A25" s="8" t="s">
        <v>376</v>
      </c>
      <c r="B25" s="7">
        <v>8</v>
      </c>
      <c r="C25" s="131"/>
      <c r="D25" s="8" t="s">
        <v>376</v>
      </c>
      <c r="E25" s="7">
        <v>1</v>
      </c>
      <c r="F25" s="131"/>
    </row>
    <row r="26" spans="1:6" x14ac:dyDescent="0.25">
      <c r="A26" s="8" t="s">
        <v>377</v>
      </c>
      <c r="B26" s="7">
        <v>1</v>
      </c>
      <c r="C26" s="131"/>
      <c r="D26" s="8" t="s">
        <v>377</v>
      </c>
      <c r="E26" s="7">
        <v>2</v>
      </c>
      <c r="F26" s="131"/>
    </row>
    <row r="27" spans="1:6" x14ac:dyDescent="0.25">
      <c r="A27" s="8" t="s">
        <v>378</v>
      </c>
      <c r="B27" s="7">
        <v>4</v>
      </c>
      <c r="C27" s="131"/>
      <c r="D27" s="8" t="s">
        <v>378</v>
      </c>
      <c r="E27" s="7">
        <v>9</v>
      </c>
      <c r="F27" s="131"/>
    </row>
    <row r="28" spans="1:6" x14ac:dyDescent="0.25">
      <c r="A28" s="8" t="s">
        <v>379</v>
      </c>
      <c r="B28" s="7">
        <v>12</v>
      </c>
      <c r="C28" s="131"/>
      <c r="D28" s="8" t="s">
        <v>379</v>
      </c>
      <c r="E28" s="7">
        <v>37</v>
      </c>
      <c r="F28" s="131"/>
    </row>
    <row r="29" spans="1:6" x14ac:dyDescent="0.25">
      <c r="A29" s="8" t="s">
        <v>380</v>
      </c>
      <c r="B29" s="7">
        <v>23</v>
      </c>
      <c r="C29" s="131"/>
      <c r="D29" s="8" t="s">
        <v>380</v>
      </c>
      <c r="E29" s="7">
        <v>28</v>
      </c>
      <c r="F29" s="131"/>
    </row>
    <row r="30" spans="1:6" x14ac:dyDescent="0.25">
      <c r="A30" s="8" t="s">
        <v>408</v>
      </c>
      <c r="B30" s="7"/>
      <c r="C30" s="131"/>
      <c r="D30" s="8" t="s">
        <v>408</v>
      </c>
      <c r="E30" s="7"/>
      <c r="F30" s="131"/>
    </row>
    <row r="31" spans="1:6" x14ac:dyDescent="0.25">
      <c r="A31" s="8" t="s">
        <v>382</v>
      </c>
      <c r="B31" s="7">
        <v>7</v>
      </c>
      <c r="C31" s="131"/>
      <c r="D31" s="8" t="s">
        <v>382</v>
      </c>
      <c r="E31" s="7">
        <v>3</v>
      </c>
      <c r="F31" s="131"/>
    </row>
    <row r="32" spans="1:6" x14ac:dyDescent="0.25">
      <c r="A32" s="8" t="s">
        <v>383</v>
      </c>
      <c r="B32" s="7">
        <v>7</v>
      </c>
      <c r="C32" s="131"/>
      <c r="D32" s="8" t="s">
        <v>383</v>
      </c>
      <c r="E32" s="7">
        <v>7</v>
      </c>
      <c r="F32" s="131"/>
    </row>
    <row r="33" spans="1:6" x14ac:dyDescent="0.25">
      <c r="A33" s="8" t="s">
        <v>384</v>
      </c>
      <c r="B33" s="7">
        <v>5</v>
      </c>
      <c r="C33" s="131"/>
      <c r="D33" s="8" t="s">
        <v>384</v>
      </c>
      <c r="E33" s="7">
        <v>2</v>
      </c>
      <c r="F33" s="131"/>
    </row>
    <row r="34" spans="1:6" x14ac:dyDescent="0.25">
      <c r="A34" s="8" t="s">
        <v>385</v>
      </c>
      <c r="B34" s="7">
        <v>13</v>
      </c>
      <c r="C34" s="131"/>
      <c r="D34" s="8" t="s">
        <v>385</v>
      </c>
      <c r="E34" s="7">
        <v>16</v>
      </c>
      <c r="F34" s="131"/>
    </row>
    <row r="35" spans="1:6" x14ac:dyDescent="0.25">
      <c r="A35" s="8" t="s">
        <v>386</v>
      </c>
      <c r="B35" s="7">
        <v>3</v>
      </c>
      <c r="C35" s="131"/>
      <c r="D35" s="8" t="s">
        <v>386</v>
      </c>
      <c r="E35" s="7">
        <v>7</v>
      </c>
      <c r="F35" s="131"/>
    </row>
    <row r="36" spans="1:6" x14ac:dyDescent="0.25">
      <c r="A36" s="8" t="s">
        <v>387</v>
      </c>
      <c r="B36" s="7">
        <v>1</v>
      </c>
      <c r="C36" s="131"/>
      <c r="D36" s="8" t="s">
        <v>387</v>
      </c>
      <c r="E36" s="7">
        <v>2</v>
      </c>
      <c r="F36" s="131"/>
    </row>
    <row r="37" spans="1:6" x14ac:dyDescent="0.25">
      <c r="A37" s="8" t="s">
        <v>388</v>
      </c>
      <c r="B37" s="7">
        <v>8</v>
      </c>
      <c r="C37" s="131"/>
      <c r="D37" s="8" t="s">
        <v>388</v>
      </c>
      <c r="E37" s="7"/>
      <c r="F37" s="131"/>
    </row>
    <row r="38" spans="1:6" x14ac:dyDescent="0.25">
      <c r="A38" s="8" t="s">
        <v>389</v>
      </c>
      <c r="B38" s="7">
        <v>12</v>
      </c>
      <c r="C38" s="131"/>
      <c r="D38" s="8" t="s">
        <v>389</v>
      </c>
      <c r="E38" s="7">
        <v>14</v>
      </c>
      <c r="F38" s="131"/>
    </row>
    <row r="39" spans="1:6" x14ac:dyDescent="0.25">
      <c r="A39" s="8" t="s">
        <v>390</v>
      </c>
      <c r="B39" s="7"/>
      <c r="C39" s="131"/>
      <c r="D39" s="8" t="s">
        <v>390</v>
      </c>
      <c r="E39" s="7">
        <v>5</v>
      </c>
      <c r="F39" s="131"/>
    </row>
    <row r="40" spans="1:6" x14ac:dyDescent="0.25">
      <c r="A40" s="8" t="s">
        <v>391</v>
      </c>
      <c r="B40" s="7">
        <v>1</v>
      </c>
      <c r="C40" s="131"/>
      <c r="D40" s="8" t="s">
        <v>391</v>
      </c>
      <c r="E40" s="7">
        <v>6</v>
      </c>
      <c r="F40" s="131"/>
    </row>
    <row r="41" spans="1:6" x14ac:dyDescent="0.25">
      <c r="A41" s="8" t="s">
        <v>392</v>
      </c>
      <c r="B41" s="7">
        <v>7</v>
      </c>
      <c r="C41" s="131"/>
      <c r="D41" s="8" t="s">
        <v>392</v>
      </c>
      <c r="E41" s="7">
        <v>10</v>
      </c>
      <c r="F41" s="131"/>
    </row>
    <row r="42" spans="1:6" x14ac:dyDescent="0.25">
      <c r="A42" s="8" t="s">
        <v>393</v>
      </c>
      <c r="B42" s="7">
        <v>34</v>
      </c>
      <c r="C42" s="131"/>
      <c r="D42" s="8" t="s">
        <v>393</v>
      </c>
      <c r="E42" s="7">
        <v>30</v>
      </c>
      <c r="F42" s="131"/>
    </row>
    <row r="43" spans="1:6" x14ac:dyDescent="0.25">
      <c r="A43" s="8" t="s">
        <v>394</v>
      </c>
      <c r="B43" s="7">
        <v>4</v>
      </c>
      <c r="C43" s="131"/>
      <c r="D43" s="8" t="s">
        <v>394</v>
      </c>
      <c r="E43" s="7">
        <v>25</v>
      </c>
      <c r="F43" s="131"/>
    </row>
    <row r="44" spans="1:6" x14ac:dyDescent="0.25">
      <c r="A44" s="8" t="s">
        <v>395</v>
      </c>
      <c r="B44" s="7">
        <v>3</v>
      </c>
      <c r="C44" s="131"/>
      <c r="D44" s="8" t="s">
        <v>395</v>
      </c>
      <c r="E44" s="7">
        <v>8</v>
      </c>
      <c r="F44" s="131"/>
    </row>
    <row r="45" spans="1:6" x14ac:dyDescent="0.25">
      <c r="A45" s="8" t="s">
        <v>396</v>
      </c>
      <c r="B45" s="7">
        <v>3</v>
      </c>
      <c r="C45" s="131"/>
      <c r="D45" s="8" t="s">
        <v>396</v>
      </c>
      <c r="E45" s="7">
        <v>10</v>
      </c>
      <c r="F45" s="131"/>
    </row>
    <row r="46" spans="1:6" x14ac:dyDescent="0.25">
      <c r="A46" s="8" t="s">
        <v>397</v>
      </c>
      <c r="B46" s="7"/>
      <c r="C46" s="131"/>
      <c r="D46" s="8" t="s">
        <v>397</v>
      </c>
      <c r="E46" s="7"/>
      <c r="F46" s="131"/>
    </row>
    <row r="47" spans="1:6" x14ac:dyDescent="0.25">
      <c r="A47" s="8" t="s">
        <v>398</v>
      </c>
      <c r="B47" s="7">
        <v>19</v>
      </c>
      <c r="C47" s="131"/>
      <c r="D47" s="8" t="s">
        <v>398</v>
      </c>
      <c r="E47" s="7">
        <v>34</v>
      </c>
      <c r="F47" s="131"/>
    </row>
    <row r="48" spans="1:6" x14ac:dyDescent="0.25">
      <c r="A48" s="8" t="s">
        <v>399</v>
      </c>
      <c r="B48" s="7">
        <v>2</v>
      </c>
      <c r="C48" s="131"/>
      <c r="D48" s="8" t="s">
        <v>399</v>
      </c>
      <c r="E48" s="7">
        <v>5</v>
      </c>
      <c r="F48" s="131"/>
    </row>
    <row r="49" spans="1:6" x14ac:dyDescent="0.25">
      <c r="A49" s="8" t="s">
        <v>400</v>
      </c>
      <c r="B49" s="7">
        <v>2</v>
      </c>
      <c r="C49" s="131"/>
      <c r="D49" s="8" t="s">
        <v>400</v>
      </c>
      <c r="E49" s="7">
        <v>4</v>
      </c>
      <c r="F49" s="131"/>
    </row>
    <row r="50" spans="1:6" x14ac:dyDescent="0.25">
      <c r="A50" s="8" t="s">
        <v>401</v>
      </c>
      <c r="B50" s="7">
        <v>3</v>
      </c>
      <c r="C50" s="131"/>
      <c r="D50" s="8" t="s">
        <v>401</v>
      </c>
      <c r="E50" s="7">
        <v>3</v>
      </c>
      <c r="F50" s="131"/>
    </row>
    <row r="51" spans="1:6" x14ac:dyDescent="0.25">
      <c r="A51" s="306" t="s">
        <v>458</v>
      </c>
      <c r="B51" s="307">
        <v>98</v>
      </c>
      <c r="C51" s="131"/>
      <c r="D51" s="306" t="s">
        <v>458</v>
      </c>
      <c r="E51" s="307">
        <v>69</v>
      </c>
      <c r="F51" s="131"/>
    </row>
    <row r="52" spans="1:6" x14ac:dyDescent="0.25">
      <c r="A52" s="244" t="s">
        <v>404</v>
      </c>
      <c r="B52" s="245">
        <v>247</v>
      </c>
      <c r="C52" s="132"/>
      <c r="D52" s="246" t="s">
        <v>404</v>
      </c>
      <c r="E52" s="245">
        <v>143</v>
      </c>
    </row>
    <row r="53" spans="1:6" x14ac:dyDescent="0.25">
      <c r="A53" s="9" t="s">
        <v>21</v>
      </c>
      <c r="B53" s="10">
        <f>SUM(B4:B52)</f>
        <v>767</v>
      </c>
      <c r="D53" s="9" t="s">
        <v>21</v>
      </c>
      <c r="E53" s="10">
        <f>SUM(E4:E52)</f>
        <v>955</v>
      </c>
    </row>
    <row r="56" spans="1:6" ht="14.45" customHeight="1" x14ac:dyDescent="0.25">
      <c r="A56" s="194" t="s">
        <v>412</v>
      </c>
      <c r="B56" s="194"/>
      <c r="D56" s="194" t="s">
        <v>413</v>
      </c>
      <c r="E56" s="194"/>
    </row>
    <row r="57" spans="1:6" x14ac:dyDescent="0.25">
      <c r="A57" s="194"/>
      <c r="B57" s="194"/>
      <c r="D57" s="194"/>
      <c r="E57" s="194"/>
    </row>
    <row r="58" spans="1:6" x14ac:dyDescent="0.25">
      <c r="A58" s="166"/>
      <c r="B58" s="166"/>
    </row>
    <row r="59" spans="1:6" x14ac:dyDescent="0.25">
      <c r="A59" s="165"/>
    </row>
  </sheetData>
  <mergeCells count="4">
    <mergeCell ref="D2:E2"/>
    <mergeCell ref="A2:B2"/>
    <mergeCell ref="A56:B57"/>
    <mergeCell ref="D56:E5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T51"/>
  <sheetViews>
    <sheetView topLeftCell="A21" zoomScale="85" zoomScaleNormal="85" workbookViewId="0">
      <selection activeCell="F50" sqref="F50"/>
    </sheetView>
  </sheetViews>
  <sheetFormatPr defaultColWidth="8.7109375" defaultRowHeight="15.75" x14ac:dyDescent="0.25"/>
  <cols>
    <col min="1" max="1" width="52.42578125" style="43" bestFit="1" customWidth="1"/>
    <col min="2" max="2" width="10.42578125" style="43" bestFit="1" customWidth="1"/>
    <col min="3" max="16384" width="8.7109375" style="43"/>
  </cols>
  <sheetData>
    <row r="1" spans="1:20" ht="21" x14ac:dyDescent="0.35">
      <c r="A1" s="34" t="s">
        <v>414</v>
      </c>
    </row>
    <row r="2" spans="1:20" x14ac:dyDescent="0.25">
      <c r="A2" s="195"/>
      <c r="B2" s="195"/>
      <c r="C2" s="195"/>
    </row>
    <row r="3" spans="1:20" x14ac:dyDescent="0.25">
      <c r="A3" s="26" t="s">
        <v>188</v>
      </c>
      <c r="B3" s="27" t="s">
        <v>415</v>
      </c>
      <c r="C3" s="27" t="s">
        <v>416</v>
      </c>
    </row>
    <row r="4" spans="1:20" x14ac:dyDescent="0.25">
      <c r="A4" s="44" t="s">
        <v>353</v>
      </c>
      <c r="B4" s="45">
        <v>3.2894736842105261E-2</v>
      </c>
      <c r="C4" s="58">
        <v>25</v>
      </c>
    </row>
    <row r="5" spans="1:20" x14ac:dyDescent="0.25">
      <c r="A5" s="44" t="s">
        <v>354</v>
      </c>
      <c r="B5" s="45">
        <v>2.6755852842809363E-3</v>
      </c>
      <c r="C5" s="58">
        <v>8</v>
      </c>
    </row>
    <row r="6" spans="1:20" x14ac:dyDescent="0.25">
      <c r="A6" s="44" t="s">
        <v>355</v>
      </c>
      <c r="B6" s="45">
        <v>0</v>
      </c>
      <c r="C6" s="58">
        <v>0</v>
      </c>
    </row>
    <row r="7" spans="1:20" x14ac:dyDescent="0.25">
      <c r="A7" s="44" t="s">
        <v>356</v>
      </c>
      <c r="B7" s="45">
        <v>1.0080645161290322E-2</v>
      </c>
      <c r="C7" s="58">
        <v>5</v>
      </c>
    </row>
    <row r="8" spans="1:20" x14ac:dyDescent="0.25">
      <c r="A8" s="44" t="s">
        <v>357</v>
      </c>
      <c r="B8" s="45">
        <v>1.4767932489451477E-2</v>
      </c>
      <c r="C8" s="58">
        <v>14</v>
      </c>
    </row>
    <row r="9" spans="1:20" x14ac:dyDescent="0.25">
      <c r="A9" s="44" t="s">
        <v>358</v>
      </c>
      <c r="B9" s="45">
        <v>1.8744142455482662E-3</v>
      </c>
      <c r="C9" s="58">
        <v>2</v>
      </c>
    </row>
    <row r="10" spans="1:20" x14ac:dyDescent="0.25">
      <c r="A10" s="44" t="s">
        <v>360</v>
      </c>
      <c r="B10" s="45">
        <v>2.5316455696202532E-3</v>
      </c>
      <c r="C10" s="58">
        <v>15</v>
      </c>
    </row>
    <row r="11" spans="1:20" x14ac:dyDescent="0.25">
      <c r="A11" s="44" t="s">
        <v>361</v>
      </c>
      <c r="B11" s="45">
        <v>0</v>
      </c>
      <c r="C11" s="58">
        <v>0</v>
      </c>
    </row>
    <row r="12" spans="1:20" x14ac:dyDescent="0.25">
      <c r="A12" s="44" t="s">
        <v>362</v>
      </c>
      <c r="B12" s="45">
        <v>2.5575447570332483E-3</v>
      </c>
      <c r="C12" s="58">
        <v>2</v>
      </c>
    </row>
    <row r="13" spans="1:20" x14ac:dyDescent="0.25">
      <c r="A13" s="44" t="s">
        <v>363</v>
      </c>
      <c r="B13" s="45">
        <v>5.2219321148825066E-3</v>
      </c>
      <c r="C13" s="58">
        <v>4</v>
      </c>
      <c r="D13" s="59" t="s">
        <v>417</v>
      </c>
      <c r="E13" s="59"/>
      <c r="F13" s="59"/>
      <c r="G13" s="59"/>
      <c r="H13" s="59"/>
    </row>
    <row r="14" spans="1:20" x14ac:dyDescent="0.25">
      <c r="A14" s="44" t="s">
        <v>364</v>
      </c>
      <c r="B14" s="45">
        <v>1.7241379310344827E-2</v>
      </c>
      <c r="C14" s="58">
        <v>1</v>
      </c>
      <c r="D14" s="60" t="s">
        <v>418</v>
      </c>
      <c r="E14" s="59"/>
      <c r="F14" s="59"/>
      <c r="G14" s="59"/>
      <c r="H14" s="59"/>
    </row>
    <row r="15" spans="1:20" x14ac:dyDescent="0.25">
      <c r="A15" s="44" t="s">
        <v>365</v>
      </c>
      <c r="B15" s="45">
        <v>0</v>
      </c>
      <c r="C15" s="58">
        <v>0</v>
      </c>
      <c r="D15" s="26" t="s">
        <v>419</v>
      </c>
    </row>
    <row r="16" spans="1:20" x14ac:dyDescent="0.25">
      <c r="A16" s="44" t="s">
        <v>366</v>
      </c>
      <c r="B16" s="45">
        <v>0</v>
      </c>
      <c r="C16" s="58">
        <v>0</v>
      </c>
      <c r="D16" s="26" t="s">
        <v>420</v>
      </c>
      <c r="T16" s="59"/>
    </row>
    <row r="17" spans="1:20" x14ac:dyDescent="0.25">
      <c r="A17" s="44" t="s">
        <v>367</v>
      </c>
      <c r="B17" s="45">
        <v>6.7720090293453723E-3</v>
      </c>
      <c r="C17" s="58">
        <v>3</v>
      </c>
      <c r="D17" s="26" t="s">
        <v>421</v>
      </c>
      <c r="T17" s="59"/>
    </row>
    <row r="18" spans="1:20" x14ac:dyDescent="0.25">
      <c r="A18" s="44" t="s">
        <v>368</v>
      </c>
      <c r="B18" s="45">
        <v>2.4449877750611247E-3</v>
      </c>
      <c r="C18" s="58">
        <v>1</v>
      </c>
      <c r="D18" s="26" t="s">
        <v>422</v>
      </c>
      <c r="T18" s="59"/>
    </row>
    <row r="19" spans="1:20" x14ac:dyDescent="0.25">
      <c r="A19" s="44" t="s">
        <v>369</v>
      </c>
      <c r="B19" s="45">
        <v>4.5129162776221601E-3</v>
      </c>
      <c r="C19" s="58">
        <v>29</v>
      </c>
      <c r="D19" s="26" t="s">
        <v>423</v>
      </c>
      <c r="T19" s="59"/>
    </row>
    <row r="20" spans="1:20" x14ac:dyDescent="0.25">
      <c r="A20" s="44" t="s">
        <v>370</v>
      </c>
      <c r="B20" s="45">
        <v>0</v>
      </c>
      <c r="C20" s="58">
        <v>0</v>
      </c>
      <c r="D20" s="26" t="s">
        <v>424</v>
      </c>
      <c r="T20" s="59"/>
    </row>
    <row r="21" spans="1:20" x14ac:dyDescent="0.25">
      <c r="A21" s="44" t="s">
        <v>372</v>
      </c>
      <c r="B21" s="45">
        <v>0</v>
      </c>
      <c r="C21" s="58">
        <v>0</v>
      </c>
    </row>
    <row r="22" spans="1:20" x14ac:dyDescent="0.25">
      <c r="A22" s="44" t="s">
        <v>373</v>
      </c>
      <c r="B22" s="45">
        <v>0</v>
      </c>
      <c r="C22" s="58">
        <v>0</v>
      </c>
    </row>
    <row r="23" spans="1:20" x14ac:dyDescent="0.25">
      <c r="A23" s="44" t="s">
        <v>374</v>
      </c>
      <c r="B23" s="45">
        <v>0</v>
      </c>
      <c r="C23" s="58">
        <v>0</v>
      </c>
    </row>
    <row r="24" spans="1:20" x14ac:dyDescent="0.25">
      <c r="A24" s="44" t="s">
        <v>376</v>
      </c>
      <c r="B24" s="45">
        <v>8.6455331412103754E-3</v>
      </c>
      <c r="C24" s="58">
        <v>3</v>
      </c>
    </row>
    <row r="25" spans="1:20" x14ac:dyDescent="0.25">
      <c r="A25" s="44" t="s">
        <v>377</v>
      </c>
      <c r="B25" s="45">
        <v>0</v>
      </c>
      <c r="C25" s="58">
        <v>0</v>
      </c>
    </row>
    <row r="26" spans="1:20" x14ac:dyDescent="0.25">
      <c r="A26" s="44" t="s">
        <v>378</v>
      </c>
      <c r="B26" s="45">
        <v>5.0377833753148613E-3</v>
      </c>
      <c r="C26" s="58">
        <v>2</v>
      </c>
    </row>
    <row r="27" spans="1:20" x14ac:dyDescent="0.25">
      <c r="A27" s="44" t="s">
        <v>379</v>
      </c>
      <c r="B27" s="45">
        <v>2.3767082590612004E-3</v>
      </c>
      <c r="C27" s="58">
        <v>4</v>
      </c>
    </row>
    <row r="28" spans="1:20" x14ac:dyDescent="0.25">
      <c r="A28" s="44" t="s">
        <v>380</v>
      </c>
      <c r="B28" s="45">
        <v>2.4154589371980675E-3</v>
      </c>
      <c r="C28" s="58">
        <v>3</v>
      </c>
    </row>
    <row r="29" spans="1:20" x14ac:dyDescent="0.25">
      <c r="A29" s="44" t="s">
        <v>382</v>
      </c>
      <c r="B29" s="45">
        <v>0</v>
      </c>
      <c r="C29" s="58">
        <v>0</v>
      </c>
    </row>
    <row r="30" spans="1:20" x14ac:dyDescent="0.25">
      <c r="A30" s="44" t="s">
        <v>383</v>
      </c>
      <c r="B30" s="45">
        <v>0</v>
      </c>
      <c r="C30" s="58">
        <v>0</v>
      </c>
    </row>
    <row r="31" spans="1:20" x14ac:dyDescent="0.25">
      <c r="A31" s="44" t="s">
        <v>384</v>
      </c>
      <c r="B31" s="45">
        <v>0</v>
      </c>
      <c r="C31" s="58">
        <v>0</v>
      </c>
    </row>
    <row r="32" spans="1:20" x14ac:dyDescent="0.25">
      <c r="A32" s="44" t="s">
        <v>385</v>
      </c>
      <c r="B32" s="45">
        <v>2.2701475595913734E-3</v>
      </c>
      <c r="C32" s="58">
        <v>2</v>
      </c>
    </row>
    <row r="33" spans="1:3" x14ac:dyDescent="0.25">
      <c r="A33" s="44" t="s">
        <v>386</v>
      </c>
      <c r="B33" s="45">
        <v>9.0090090090090089E-3</v>
      </c>
      <c r="C33" s="58">
        <v>4</v>
      </c>
    </row>
    <row r="34" spans="1:3" x14ac:dyDescent="0.25">
      <c r="A34" s="44" t="s">
        <v>387</v>
      </c>
      <c r="B34" s="45">
        <v>0</v>
      </c>
      <c r="C34" s="58">
        <v>0</v>
      </c>
    </row>
    <row r="35" spans="1:3" x14ac:dyDescent="0.25">
      <c r="A35" s="44" t="s">
        <v>388</v>
      </c>
      <c r="B35" s="45">
        <v>9.9009900990099011E-3</v>
      </c>
      <c r="C35" s="58">
        <v>2</v>
      </c>
    </row>
    <row r="36" spans="1:3" x14ac:dyDescent="0.25">
      <c r="A36" s="44" t="s">
        <v>389</v>
      </c>
      <c r="B36" s="45">
        <v>1.3812154696132596E-3</v>
      </c>
      <c r="C36" s="58">
        <v>1</v>
      </c>
    </row>
    <row r="37" spans="1:3" x14ac:dyDescent="0.25">
      <c r="A37" s="44" t="s">
        <v>390</v>
      </c>
      <c r="B37" s="45">
        <v>5.4644808743169399E-3</v>
      </c>
      <c r="C37" s="58">
        <v>2</v>
      </c>
    </row>
    <row r="38" spans="1:3" x14ac:dyDescent="0.25">
      <c r="A38" s="44" t="s">
        <v>391</v>
      </c>
      <c r="B38" s="45">
        <v>1.2096774193548387E-2</v>
      </c>
      <c r="C38" s="58">
        <v>3</v>
      </c>
    </row>
    <row r="39" spans="1:3" x14ac:dyDescent="0.25">
      <c r="A39" s="44" t="s">
        <v>392</v>
      </c>
      <c r="B39" s="45">
        <v>0</v>
      </c>
      <c r="C39" s="58">
        <v>0</v>
      </c>
    </row>
    <row r="40" spans="1:3" x14ac:dyDescent="0.25">
      <c r="A40" s="44" t="s">
        <v>393</v>
      </c>
      <c r="B40" s="45">
        <v>5.4024851431658562E-3</v>
      </c>
      <c r="C40" s="58">
        <v>10</v>
      </c>
    </row>
    <row r="41" spans="1:3" x14ac:dyDescent="0.25">
      <c r="A41" s="44" t="s">
        <v>394</v>
      </c>
      <c r="B41" s="45">
        <v>2.136752136752137E-3</v>
      </c>
      <c r="C41" s="58">
        <v>2</v>
      </c>
    </row>
    <row r="42" spans="1:3" x14ac:dyDescent="0.25">
      <c r="A42" s="44" t="s">
        <v>395</v>
      </c>
      <c r="B42" s="45">
        <v>0</v>
      </c>
      <c r="C42" s="58">
        <v>0</v>
      </c>
    </row>
    <row r="43" spans="1:3" x14ac:dyDescent="0.25">
      <c r="A43" s="44" t="s">
        <v>396</v>
      </c>
      <c r="B43" s="45">
        <v>1.7730496453900709E-3</v>
      </c>
      <c r="C43" s="58">
        <v>1</v>
      </c>
    </row>
    <row r="44" spans="1:3" x14ac:dyDescent="0.25">
      <c r="A44" s="44" t="s">
        <v>397</v>
      </c>
      <c r="B44" s="45">
        <v>0</v>
      </c>
      <c r="C44" s="58">
        <v>0</v>
      </c>
    </row>
    <row r="45" spans="1:3" x14ac:dyDescent="0.25">
      <c r="A45" s="44" t="s">
        <v>398</v>
      </c>
      <c r="B45" s="45">
        <v>2.7188689505165853E-3</v>
      </c>
      <c r="C45" s="58">
        <v>5</v>
      </c>
    </row>
    <row r="46" spans="1:3" x14ac:dyDescent="0.25">
      <c r="A46" s="44" t="s">
        <v>399</v>
      </c>
      <c r="B46" s="45">
        <v>6.6445182724252493E-3</v>
      </c>
      <c r="C46" s="58">
        <v>2</v>
      </c>
    </row>
    <row r="47" spans="1:3" x14ac:dyDescent="0.25">
      <c r="A47" s="44" t="s">
        <v>400</v>
      </c>
      <c r="B47" s="45">
        <v>1.0676156583629894E-2</v>
      </c>
      <c r="C47" s="58">
        <v>3</v>
      </c>
    </row>
    <row r="48" spans="1:3" x14ac:dyDescent="0.25">
      <c r="A48" s="44" t="s">
        <v>401</v>
      </c>
      <c r="B48" s="45">
        <v>9.7087378640776691E-3</v>
      </c>
      <c r="C48" s="58">
        <v>2</v>
      </c>
    </row>
    <row r="49" spans="1:3" x14ac:dyDescent="0.25">
      <c r="A49" s="46" t="s">
        <v>21</v>
      </c>
      <c r="B49" s="47">
        <v>4.3285358727410458E-3</v>
      </c>
      <c r="C49" s="27">
        <v>160</v>
      </c>
    </row>
    <row r="51" spans="1:3" x14ac:dyDescent="0.25">
      <c r="A51" s="43" t="s">
        <v>425</v>
      </c>
    </row>
  </sheetData>
  <mergeCells count="1">
    <mergeCell ref="A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77"/>
  <sheetViews>
    <sheetView zoomScale="85" zoomScaleNormal="85" workbookViewId="0">
      <selection activeCell="E19" sqref="E19:E26"/>
    </sheetView>
  </sheetViews>
  <sheetFormatPr defaultColWidth="8.7109375" defaultRowHeight="15.75" x14ac:dyDescent="0.25"/>
  <cols>
    <col min="1" max="1" width="53" style="37" bestFit="1" customWidth="1"/>
    <col min="2" max="2" width="10.42578125" style="43" bestFit="1" customWidth="1"/>
    <col min="3" max="3" width="10.42578125" style="43" customWidth="1"/>
    <col min="4" max="16384" width="8.7109375" style="37"/>
  </cols>
  <sheetData>
    <row r="1" spans="1:19" ht="21" x14ac:dyDescent="0.35">
      <c r="A1" s="48" t="s">
        <v>426</v>
      </c>
    </row>
    <row r="2" spans="1:19" x14ac:dyDescent="0.25">
      <c r="A2" s="195"/>
      <c r="B2" s="195"/>
      <c r="C2" s="195"/>
    </row>
    <row r="3" spans="1:19" ht="18.95" customHeight="1" x14ac:dyDescent="0.25">
      <c r="A3" s="247" t="s">
        <v>188</v>
      </c>
      <c r="B3" s="247" t="s">
        <v>415</v>
      </c>
      <c r="C3" s="248" t="s">
        <v>416</v>
      </c>
    </row>
    <row r="4" spans="1:19" x14ac:dyDescent="0.25">
      <c r="A4" s="213" t="s">
        <v>353</v>
      </c>
      <c r="B4" s="249">
        <v>1.0526315789473684E-2</v>
      </c>
      <c r="C4" s="250">
        <v>8</v>
      </c>
    </row>
    <row r="5" spans="1:19" x14ac:dyDescent="0.25">
      <c r="A5" s="213" t="s">
        <v>354</v>
      </c>
      <c r="B5" s="249">
        <v>2.3411371237458192E-3</v>
      </c>
      <c r="C5" s="250">
        <v>7</v>
      </c>
    </row>
    <row r="6" spans="1:19" x14ac:dyDescent="0.25">
      <c r="A6" s="213" t="s">
        <v>355</v>
      </c>
      <c r="B6" s="249">
        <v>0</v>
      </c>
      <c r="C6" s="250">
        <v>0</v>
      </c>
    </row>
    <row r="7" spans="1:19" x14ac:dyDescent="0.25">
      <c r="A7" s="213" t="s">
        <v>356</v>
      </c>
      <c r="B7" s="249">
        <v>1.0080645161290322E-2</v>
      </c>
      <c r="C7" s="250">
        <v>5</v>
      </c>
    </row>
    <row r="8" spans="1:19" x14ac:dyDescent="0.25">
      <c r="A8" s="213" t="s">
        <v>357</v>
      </c>
      <c r="B8" s="249">
        <v>5.2742616033755272E-3</v>
      </c>
      <c r="C8" s="250">
        <v>5</v>
      </c>
    </row>
    <row r="9" spans="1:19" x14ac:dyDescent="0.25">
      <c r="A9" s="213" t="s">
        <v>358</v>
      </c>
      <c r="B9" s="249">
        <v>1.8744142455482662E-3</v>
      </c>
      <c r="C9" s="250">
        <v>2</v>
      </c>
    </row>
    <row r="10" spans="1:19" x14ac:dyDescent="0.25">
      <c r="A10" s="213" t="s">
        <v>360</v>
      </c>
      <c r="B10" s="249">
        <v>1.6877637130801688E-3</v>
      </c>
      <c r="C10" s="250">
        <v>10</v>
      </c>
    </row>
    <row r="11" spans="1:19" x14ac:dyDescent="0.25">
      <c r="A11" s="213" t="s">
        <v>361</v>
      </c>
      <c r="B11" s="249">
        <v>0</v>
      </c>
      <c r="C11" s="250">
        <v>0</v>
      </c>
    </row>
    <row r="12" spans="1:19" x14ac:dyDescent="0.25">
      <c r="A12" s="213" t="s">
        <v>362</v>
      </c>
      <c r="B12" s="249">
        <v>2.5575447570332483E-3</v>
      </c>
      <c r="C12" s="250">
        <v>2</v>
      </c>
      <c r="D12" s="59"/>
      <c r="E12" s="59"/>
      <c r="F12" s="59"/>
      <c r="G12" s="59"/>
      <c r="H12" s="59"/>
      <c r="I12" s="59"/>
    </row>
    <row r="13" spans="1:19" x14ac:dyDescent="0.25">
      <c r="A13" s="213" t="s">
        <v>363</v>
      </c>
      <c r="B13" s="249">
        <v>1.3054830287206266E-3</v>
      </c>
      <c r="C13" s="250">
        <v>1</v>
      </c>
      <c r="D13" s="59"/>
      <c r="E13" s="59"/>
      <c r="F13" s="59"/>
      <c r="G13" s="59"/>
      <c r="H13" s="59"/>
      <c r="I13" s="59"/>
    </row>
    <row r="14" spans="1:19" x14ac:dyDescent="0.25">
      <c r="A14" s="213" t="s">
        <v>364</v>
      </c>
      <c r="B14" s="249">
        <v>1.7241379310344827E-2</v>
      </c>
      <c r="C14" s="250">
        <v>1</v>
      </c>
    </row>
    <row r="15" spans="1:19" x14ac:dyDescent="0.25">
      <c r="A15" s="213" t="s">
        <v>365</v>
      </c>
      <c r="B15" s="249">
        <v>0</v>
      </c>
      <c r="C15" s="250">
        <v>0</v>
      </c>
      <c r="D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9" x14ac:dyDescent="0.25">
      <c r="A16" s="213" t="s">
        <v>366</v>
      </c>
      <c r="B16" s="249">
        <v>0</v>
      </c>
      <c r="C16" s="250">
        <v>0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8" x14ac:dyDescent="0.25">
      <c r="A17" s="213" t="s">
        <v>367</v>
      </c>
      <c r="B17" s="249">
        <v>6.7720090293453723E-3</v>
      </c>
      <c r="C17" s="250">
        <v>3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1:18" x14ac:dyDescent="0.25">
      <c r="A18" s="213" t="s">
        <v>368</v>
      </c>
      <c r="B18" s="249">
        <v>0</v>
      </c>
      <c r="C18" s="250">
        <v>0</v>
      </c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x14ac:dyDescent="0.25">
      <c r="A19" s="213" t="s">
        <v>369</v>
      </c>
      <c r="B19" s="249">
        <v>1.7117958294428882E-3</v>
      </c>
      <c r="C19" s="250">
        <v>11</v>
      </c>
      <c r="E19" s="59" t="s">
        <v>417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18" x14ac:dyDescent="0.25">
      <c r="A20" s="213" t="s">
        <v>370</v>
      </c>
      <c r="B20" s="249">
        <v>0</v>
      </c>
      <c r="C20" s="250">
        <v>0</v>
      </c>
      <c r="E20" s="60" t="s">
        <v>418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x14ac:dyDescent="0.25">
      <c r="A21" s="213" t="s">
        <v>372</v>
      </c>
      <c r="B21" s="249">
        <v>0</v>
      </c>
      <c r="C21" s="250">
        <v>0</v>
      </c>
      <c r="E21" s="60" t="s">
        <v>419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1:18" x14ac:dyDescent="0.25">
      <c r="A22" s="218" t="s">
        <v>373</v>
      </c>
      <c r="B22" s="249">
        <v>0</v>
      </c>
      <c r="C22" s="250">
        <v>0</v>
      </c>
      <c r="E22" s="60" t="s">
        <v>420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x14ac:dyDescent="0.25">
      <c r="A23" s="213" t="s">
        <v>374</v>
      </c>
      <c r="B23" s="249">
        <v>0</v>
      </c>
      <c r="C23" s="250">
        <v>0</v>
      </c>
      <c r="D23" s="60"/>
      <c r="E23" s="60" t="s">
        <v>421</v>
      </c>
    </row>
    <row r="24" spans="1:18" x14ac:dyDescent="0.25">
      <c r="A24" s="213" t="s">
        <v>376</v>
      </c>
      <c r="B24" s="249">
        <v>8.6455331412103754E-3</v>
      </c>
      <c r="C24" s="250">
        <v>3</v>
      </c>
      <c r="E24" s="60" t="s">
        <v>422</v>
      </c>
    </row>
    <row r="25" spans="1:18" x14ac:dyDescent="0.25">
      <c r="A25" s="213" t="s">
        <v>377</v>
      </c>
      <c r="B25" s="249">
        <v>0</v>
      </c>
      <c r="C25" s="250">
        <v>0</v>
      </c>
      <c r="E25" s="60" t="s">
        <v>423</v>
      </c>
    </row>
    <row r="26" spans="1:18" x14ac:dyDescent="0.25">
      <c r="A26" s="213" t="s">
        <v>378</v>
      </c>
      <c r="B26" s="249">
        <v>2.5188916876574307E-3</v>
      </c>
      <c r="C26" s="250">
        <v>1</v>
      </c>
      <c r="E26" s="59"/>
    </row>
    <row r="27" spans="1:18" x14ac:dyDescent="0.25">
      <c r="A27" s="213" t="s">
        <v>379</v>
      </c>
      <c r="B27" s="249">
        <v>2.3767082590612004E-3</v>
      </c>
      <c r="C27" s="250">
        <v>4</v>
      </c>
    </row>
    <row r="28" spans="1:18" x14ac:dyDescent="0.25">
      <c r="A28" s="213" t="s">
        <v>380</v>
      </c>
      <c r="B28" s="249">
        <v>8.0515297906602254E-4</v>
      </c>
      <c r="C28" s="250">
        <v>1</v>
      </c>
    </row>
    <row r="29" spans="1:18" x14ac:dyDescent="0.25">
      <c r="A29" s="213" t="s">
        <v>382</v>
      </c>
      <c r="B29" s="249">
        <v>0</v>
      </c>
      <c r="C29" s="250">
        <v>0</v>
      </c>
    </row>
    <row r="30" spans="1:18" x14ac:dyDescent="0.25">
      <c r="A30" s="213" t="s">
        <v>383</v>
      </c>
      <c r="B30" s="249">
        <v>0</v>
      </c>
      <c r="C30" s="250">
        <v>0</v>
      </c>
    </row>
    <row r="31" spans="1:18" x14ac:dyDescent="0.25">
      <c r="A31" s="213" t="s">
        <v>384</v>
      </c>
      <c r="B31" s="249">
        <v>0</v>
      </c>
      <c r="C31" s="250">
        <v>0</v>
      </c>
    </row>
    <row r="32" spans="1:18" x14ac:dyDescent="0.25">
      <c r="A32" s="213" t="s">
        <v>385</v>
      </c>
      <c r="B32" s="249">
        <v>2.2701475595913734E-3</v>
      </c>
      <c r="C32" s="250">
        <v>2</v>
      </c>
    </row>
    <row r="33" spans="1:3" x14ac:dyDescent="0.25">
      <c r="A33" s="213" t="s">
        <v>386</v>
      </c>
      <c r="B33" s="249">
        <v>9.0090090090090089E-3</v>
      </c>
      <c r="C33" s="250">
        <v>4</v>
      </c>
    </row>
    <row r="34" spans="1:3" x14ac:dyDescent="0.25">
      <c r="A34" s="213" t="s">
        <v>387</v>
      </c>
      <c r="B34" s="249">
        <v>0</v>
      </c>
      <c r="C34" s="250">
        <v>0</v>
      </c>
    </row>
    <row r="35" spans="1:3" x14ac:dyDescent="0.25">
      <c r="A35" s="213" t="s">
        <v>388</v>
      </c>
      <c r="B35" s="249">
        <v>9.9009900990099011E-3</v>
      </c>
      <c r="C35" s="250">
        <v>2</v>
      </c>
    </row>
    <row r="36" spans="1:3" x14ac:dyDescent="0.25">
      <c r="A36" s="213" t="s">
        <v>389</v>
      </c>
      <c r="B36" s="249">
        <v>0</v>
      </c>
      <c r="C36" s="250">
        <v>0</v>
      </c>
    </row>
    <row r="37" spans="1:3" x14ac:dyDescent="0.25">
      <c r="A37" s="213" t="s">
        <v>390</v>
      </c>
      <c r="B37" s="249">
        <v>5.4644808743169399E-3</v>
      </c>
      <c r="C37" s="250">
        <v>2</v>
      </c>
    </row>
    <row r="38" spans="1:3" x14ac:dyDescent="0.25">
      <c r="A38" s="213" t="s">
        <v>391</v>
      </c>
      <c r="B38" s="249">
        <v>4.0322580645161289E-3</v>
      </c>
      <c r="C38" s="250">
        <v>1</v>
      </c>
    </row>
    <row r="39" spans="1:3" x14ac:dyDescent="0.25">
      <c r="A39" s="213" t="s">
        <v>392</v>
      </c>
      <c r="B39" s="249">
        <v>0</v>
      </c>
      <c r="C39" s="250">
        <v>0</v>
      </c>
    </row>
    <row r="40" spans="1:3" x14ac:dyDescent="0.25">
      <c r="A40" s="213" t="s">
        <v>393</v>
      </c>
      <c r="B40" s="249">
        <v>2.7012425715829281E-3</v>
      </c>
      <c r="C40" s="250">
        <v>5</v>
      </c>
    </row>
    <row r="41" spans="1:3" x14ac:dyDescent="0.25">
      <c r="A41" s="213" t="s">
        <v>394</v>
      </c>
      <c r="B41" s="249">
        <v>1.0683760683760685E-3</v>
      </c>
      <c r="C41" s="250">
        <v>1</v>
      </c>
    </row>
    <row r="42" spans="1:3" x14ac:dyDescent="0.25">
      <c r="A42" s="213" t="s">
        <v>395</v>
      </c>
      <c r="B42" s="249">
        <v>0</v>
      </c>
      <c r="C42" s="250">
        <v>0</v>
      </c>
    </row>
    <row r="43" spans="1:3" x14ac:dyDescent="0.25">
      <c r="A43" s="213" t="s">
        <v>396</v>
      </c>
      <c r="B43" s="249">
        <v>1.7730496453900709E-3</v>
      </c>
      <c r="C43" s="250">
        <v>1</v>
      </c>
    </row>
    <row r="44" spans="1:3" x14ac:dyDescent="0.25">
      <c r="A44" s="213" t="s">
        <v>397</v>
      </c>
      <c r="B44" s="249">
        <v>0</v>
      </c>
      <c r="C44" s="250">
        <v>0</v>
      </c>
    </row>
    <row r="45" spans="1:3" x14ac:dyDescent="0.25">
      <c r="A45" s="213" t="s">
        <v>398</v>
      </c>
      <c r="B45" s="249">
        <v>2.7188689505165853E-3</v>
      </c>
      <c r="C45" s="250">
        <v>5</v>
      </c>
    </row>
    <row r="46" spans="1:3" x14ac:dyDescent="0.25">
      <c r="A46" s="213" t="s">
        <v>399</v>
      </c>
      <c r="B46" s="249">
        <v>6.6445182724252493E-3</v>
      </c>
      <c r="C46" s="250">
        <v>2</v>
      </c>
    </row>
    <row r="47" spans="1:3" x14ac:dyDescent="0.25">
      <c r="A47" s="213" t="s">
        <v>400</v>
      </c>
      <c r="B47" s="249">
        <v>1.0676156583629894E-2</v>
      </c>
      <c r="C47" s="250">
        <v>3</v>
      </c>
    </row>
    <row r="48" spans="1:3" x14ac:dyDescent="0.25">
      <c r="A48" s="213" t="s">
        <v>401</v>
      </c>
      <c r="B48" s="249">
        <v>9.7087378640776691E-3</v>
      </c>
      <c r="C48" s="250">
        <v>2</v>
      </c>
    </row>
    <row r="49" spans="1:3" x14ac:dyDescent="0.25">
      <c r="A49" s="251" t="s">
        <v>21</v>
      </c>
      <c r="B49" s="252">
        <v>2.5430148252353641E-3</v>
      </c>
      <c r="C49" s="253">
        <v>94</v>
      </c>
    </row>
    <row r="50" spans="1:3" x14ac:dyDescent="0.25">
      <c r="A50" s="254" t="s">
        <v>404</v>
      </c>
      <c r="B50" s="255">
        <f>C50/7983</f>
        <v>3.7579857196542651E-3</v>
      </c>
      <c r="C50" s="256">
        <v>30</v>
      </c>
    </row>
    <row r="51" spans="1:3" x14ac:dyDescent="0.25">
      <c r="A51" s="257" t="s">
        <v>427</v>
      </c>
      <c r="B51" s="258">
        <v>5.3120849933598934E-3</v>
      </c>
      <c r="C51" s="259">
        <v>16</v>
      </c>
    </row>
    <row r="52" spans="1:3" x14ac:dyDescent="0.25">
      <c r="A52" s="257" t="s">
        <v>428</v>
      </c>
      <c r="B52" s="258">
        <v>4.3478260869565218E-3</v>
      </c>
      <c r="C52" s="259">
        <v>1</v>
      </c>
    </row>
    <row r="69" spans="5:17" x14ac:dyDescent="0.25">
      <c r="Q69" s="37" t="s">
        <v>429</v>
      </c>
    </row>
    <row r="77" spans="5:17" x14ac:dyDescent="0.25">
      <c r="E77" s="37" t="s">
        <v>430</v>
      </c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2"/>
  <sheetViews>
    <sheetView zoomScaleNormal="100" workbookViewId="0">
      <selection activeCell="L23" sqref="L23"/>
    </sheetView>
  </sheetViews>
  <sheetFormatPr defaultColWidth="14.140625" defaultRowHeight="12.75" x14ac:dyDescent="0.2"/>
  <cols>
    <col min="1" max="1" width="26.5703125" style="3" bestFit="1" customWidth="1"/>
    <col min="2" max="2" width="10.28515625" style="2" bestFit="1" customWidth="1"/>
    <col min="3" max="3" width="12" style="2" bestFit="1" customWidth="1"/>
    <col min="4" max="4" width="10.28515625" style="2" bestFit="1" customWidth="1"/>
    <col min="5" max="5" width="12" style="2" bestFit="1" customWidth="1"/>
    <col min="6" max="6" width="10.28515625" style="2" bestFit="1" customWidth="1"/>
    <col min="7" max="7" width="12" style="2" bestFit="1" customWidth="1"/>
    <col min="8" max="254" width="14.140625" style="2"/>
    <col min="255" max="255" width="26.5703125" style="2" bestFit="1" customWidth="1"/>
    <col min="256" max="256" width="10.28515625" style="2" bestFit="1" customWidth="1"/>
    <col min="257" max="257" width="16.7109375" style="2" bestFit="1" customWidth="1"/>
    <col min="258" max="258" width="10.28515625" style="2" bestFit="1" customWidth="1"/>
    <col min="259" max="259" width="16.7109375" style="2" bestFit="1" customWidth="1"/>
    <col min="260" max="260" width="10.28515625" style="2" bestFit="1" customWidth="1"/>
    <col min="261" max="261" width="16.7109375" style="2" bestFit="1" customWidth="1"/>
    <col min="262" max="262" width="10.28515625" style="2" bestFit="1" customWidth="1"/>
    <col min="263" max="263" width="16.7109375" style="2" bestFit="1" customWidth="1"/>
    <col min="264" max="510" width="14.140625" style="2"/>
    <col min="511" max="511" width="26.5703125" style="2" bestFit="1" customWidth="1"/>
    <col min="512" max="512" width="10.28515625" style="2" bestFit="1" customWidth="1"/>
    <col min="513" max="513" width="16.7109375" style="2" bestFit="1" customWidth="1"/>
    <col min="514" max="514" width="10.28515625" style="2" bestFit="1" customWidth="1"/>
    <col min="515" max="515" width="16.7109375" style="2" bestFit="1" customWidth="1"/>
    <col min="516" max="516" width="10.28515625" style="2" bestFit="1" customWidth="1"/>
    <col min="517" max="517" width="16.7109375" style="2" bestFit="1" customWidth="1"/>
    <col min="518" max="518" width="10.28515625" style="2" bestFit="1" customWidth="1"/>
    <col min="519" max="519" width="16.7109375" style="2" bestFit="1" customWidth="1"/>
    <col min="520" max="766" width="14.140625" style="2"/>
    <col min="767" max="767" width="26.5703125" style="2" bestFit="1" customWidth="1"/>
    <col min="768" max="768" width="10.28515625" style="2" bestFit="1" customWidth="1"/>
    <col min="769" max="769" width="16.7109375" style="2" bestFit="1" customWidth="1"/>
    <col min="770" max="770" width="10.28515625" style="2" bestFit="1" customWidth="1"/>
    <col min="771" max="771" width="16.7109375" style="2" bestFit="1" customWidth="1"/>
    <col min="772" max="772" width="10.28515625" style="2" bestFit="1" customWidth="1"/>
    <col min="773" max="773" width="16.7109375" style="2" bestFit="1" customWidth="1"/>
    <col min="774" max="774" width="10.28515625" style="2" bestFit="1" customWidth="1"/>
    <col min="775" max="775" width="16.7109375" style="2" bestFit="1" customWidth="1"/>
    <col min="776" max="1022" width="14.140625" style="2"/>
    <col min="1023" max="1023" width="26.5703125" style="2" bestFit="1" customWidth="1"/>
    <col min="1024" max="1024" width="10.28515625" style="2" bestFit="1" customWidth="1"/>
    <col min="1025" max="1025" width="16.7109375" style="2" bestFit="1" customWidth="1"/>
    <col min="1026" max="1026" width="10.28515625" style="2" bestFit="1" customWidth="1"/>
    <col min="1027" max="1027" width="16.7109375" style="2" bestFit="1" customWidth="1"/>
    <col min="1028" max="1028" width="10.28515625" style="2" bestFit="1" customWidth="1"/>
    <col min="1029" max="1029" width="16.7109375" style="2" bestFit="1" customWidth="1"/>
    <col min="1030" max="1030" width="10.28515625" style="2" bestFit="1" customWidth="1"/>
    <col min="1031" max="1031" width="16.7109375" style="2" bestFit="1" customWidth="1"/>
    <col min="1032" max="1278" width="14.140625" style="2"/>
    <col min="1279" max="1279" width="26.5703125" style="2" bestFit="1" customWidth="1"/>
    <col min="1280" max="1280" width="10.28515625" style="2" bestFit="1" customWidth="1"/>
    <col min="1281" max="1281" width="16.7109375" style="2" bestFit="1" customWidth="1"/>
    <col min="1282" max="1282" width="10.28515625" style="2" bestFit="1" customWidth="1"/>
    <col min="1283" max="1283" width="16.7109375" style="2" bestFit="1" customWidth="1"/>
    <col min="1284" max="1284" width="10.28515625" style="2" bestFit="1" customWidth="1"/>
    <col min="1285" max="1285" width="16.7109375" style="2" bestFit="1" customWidth="1"/>
    <col min="1286" max="1286" width="10.28515625" style="2" bestFit="1" customWidth="1"/>
    <col min="1287" max="1287" width="16.7109375" style="2" bestFit="1" customWidth="1"/>
    <col min="1288" max="1534" width="14.140625" style="2"/>
    <col min="1535" max="1535" width="26.5703125" style="2" bestFit="1" customWidth="1"/>
    <col min="1536" max="1536" width="10.28515625" style="2" bestFit="1" customWidth="1"/>
    <col min="1537" max="1537" width="16.7109375" style="2" bestFit="1" customWidth="1"/>
    <col min="1538" max="1538" width="10.28515625" style="2" bestFit="1" customWidth="1"/>
    <col min="1539" max="1539" width="16.7109375" style="2" bestFit="1" customWidth="1"/>
    <col min="1540" max="1540" width="10.28515625" style="2" bestFit="1" customWidth="1"/>
    <col min="1541" max="1541" width="16.7109375" style="2" bestFit="1" customWidth="1"/>
    <col min="1542" max="1542" width="10.28515625" style="2" bestFit="1" customWidth="1"/>
    <col min="1543" max="1543" width="16.7109375" style="2" bestFit="1" customWidth="1"/>
    <col min="1544" max="1790" width="14.140625" style="2"/>
    <col min="1791" max="1791" width="26.5703125" style="2" bestFit="1" customWidth="1"/>
    <col min="1792" max="1792" width="10.28515625" style="2" bestFit="1" customWidth="1"/>
    <col min="1793" max="1793" width="16.7109375" style="2" bestFit="1" customWidth="1"/>
    <col min="1794" max="1794" width="10.28515625" style="2" bestFit="1" customWidth="1"/>
    <col min="1795" max="1795" width="16.7109375" style="2" bestFit="1" customWidth="1"/>
    <col min="1796" max="1796" width="10.28515625" style="2" bestFit="1" customWidth="1"/>
    <col min="1797" max="1797" width="16.7109375" style="2" bestFit="1" customWidth="1"/>
    <col min="1798" max="1798" width="10.28515625" style="2" bestFit="1" customWidth="1"/>
    <col min="1799" max="1799" width="16.7109375" style="2" bestFit="1" customWidth="1"/>
    <col min="1800" max="2046" width="14.140625" style="2"/>
    <col min="2047" max="2047" width="26.5703125" style="2" bestFit="1" customWidth="1"/>
    <col min="2048" max="2048" width="10.28515625" style="2" bestFit="1" customWidth="1"/>
    <col min="2049" max="2049" width="16.7109375" style="2" bestFit="1" customWidth="1"/>
    <col min="2050" max="2050" width="10.28515625" style="2" bestFit="1" customWidth="1"/>
    <col min="2051" max="2051" width="16.7109375" style="2" bestFit="1" customWidth="1"/>
    <col min="2052" max="2052" width="10.28515625" style="2" bestFit="1" customWidth="1"/>
    <col min="2053" max="2053" width="16.7109375" style="2" bestFit="1" customWidth="1"/>
    <col min="2054" max="2054" width="10.28515625" style="2" bestFit="1" customWidth="1"/>
    <col min="2055" max="2055" width="16.7109375" style="2" bestFit="1" customWidth="1"/>
    <col min="2056" max="2302" width="14.140625" style="2"/>
    <col min="2303" max="2303" width="26.5703125" style="2" bestFit="1" customWidth="1"/>
    <col min="2304" max="2304" width="10.28515625" style="2" bestFit="1" customWidth="1"/>
    <col min="2305" max="2305" width="16.7109375" style="2" bestFit="1" customWidth="1"/>
    <col min="2306" max="2306" width="10.28515625" style="2" bestFit="1" customWidth="1"/>
    <col min="2307" max="2307" width="16.7109375" style="2" bestFit="1" customWidth="1"/>
    <col min="2308" max="2308" width="10.28515625" style="2" bestFit="1" customWidth="1"/>
    <col min="2309" max="2309" width="16.7109375" style="2" bestFit="1" customWidth="1"/>
    <col min="2310" max="2310" width="10.28515625" style="2" bestFit="1" customWidth="1"/>
    <col min="2311" max="2311" width="16.7109375" style="2" bestFit="1" customWidth="1"/>
    <col min="2312" max="2558" width="14.140625" style="2"/>
    <col min="2559" max="2559" width="26.5703125" style="2" bestFit="1" customWidth="1"/>
    <col min="2560" max="2560" width="10.28515625" style="2" bestFit="1" customWidth="1"/>
    <col min="2561" max="2561" width="16.7109375" style="2" bestFit="1" customWidth="1"/>
    <col min="2562" max="2562" width="10.28515625" style="2" bestFit="1" customWidth="1"/>
    <col min="2563" max="2563" width="16.7109375" style="2" bestFit="1" customWidth="1"/>
    <col min="2564" max="2564" width="10.28515625" style="2" bestFit="1" customWidth="1"/>
    <col min="2565" max="2565" width="16.7109375" style="2" bestFit="1" customWidth="1"/>
    <col min="2566" max="2566" width="10.28515625" style="2" bestFit="1" customWidth="1"/>
    <col min="2567" max="2567" width="16.7109375" style="2" bestFit="1" customWidth="1"/>
    <col min="2568" max="2814" width="14.140625" style="2"/>
    <col min="2815" max="2815" width="26.5703125" style="2" bestFit="1" customWidth="1"/>
    <col min="2816" max="2816" width="10.28515625" style="2" bestFit="1" customWidth="1"/>
    <col min="2817" max="2817" width="16.7109375" style="2" bestFit="1" customWidth="1"/>
    <col min="2818" max="2818" width="10.28515625" style="2" bestFit="1" customWidth="1"/>
    <col min="2819" max="2819" width="16.7109375" style="2" bestFit="1" customWidth="1"/>
    <col min="2820" max="2820" width="10.28515625" style="2" bestFit="1" customWidth="1"/>
    <col min="2821" max="2821" width="16.7109375" style="2" bestFit="1" customWidth="1"/>
    <col min="2822" max="2822" width="10.28515625" style="2" bestFit="1" customWidth="1"/>
    <col min="2823" max="2823" width="16.7109375" style="2" bestFit="1" customWidth="1"/>
    <col min="2824" max="3070" width="14.140625" style="2"/>
    <col min="3071" max="3071" width="26.5703125" style="2" bestFit="1" customWidth="1"/>
    <col min="3072" max="3072" width="10.28515625" style="2" bestFit="1" customWidth="1"/>
    <col min="3073" max="3073" width="16.7109375" style="2" bestFit="1" customWidth="1"/>
    <col min="3074" max="3074" width="10.28515625" style="2" bestFit="1" customWidth="1"/>
    <col min="3075" max="3075" width="16.7109375" style="2" bestFit="1" customWidth="1"/>
    <col min="3076" max="3076" width="10.28515625" style="2" bestFit="1" customWidth="1"/>
    <col min="3077" max="3077" width="16.7109375" style="2" bestFit="1" customWidth="1"/>
    <col min="3078" max="3078" width="10.28515625" style="2" bestFit="1" customWidth="1"/>
    <col min="3079" max="3079" width="16.7109375" style="2" bestFit="1" customWidth="1"/>
    <col min="3080" max="3326" width="14.140625" style="2"/>
    <col min="3327" max="3327" width="26.5703125" style="2" bestFit="1" customWidth="1"/>
    <col min="3328" max="3328" width="10.28515625" style="2" bestFit="1" customWidth="1"/>
    <col min="3329" max="3329" width="16.7109375" style="2" bestFit="1" customWidth="1"/>
    <col min="3330" max="3330" width="10.28515625" style="2" bestFit="1" customWidth="1"/>
    <col min="3331" max="3331" width="16.7109375" style="2" bestFit="1" customWidth="1"/>
    <col min="3332" max="3332" width="10.28515625" style="2" bestFit="1" customWidth="1"/>
    <col min="3333" max="3333" width="16.7109375" style="2" bestFit="1" customWidth="1"/>
    <col min="3334" max="3334" width="10.28515625" style="2" bestFit="1" customWidth="1"/>
    <col min="3335" max="3335" width="16.7109375" style="2" bestFit="1" customWidth="1"/>
    <col min="3336" max="3582" width="14.140625" style="2"/>
    <col min="3583" max="3583" width="26.5703125" style="2" bestFit="1" customWidth="1"/>
    <col min="3584" max="3584" width="10.28515625" style="2" bestFit="1" customWidth="1"/>
    <col min="3585" max="3585" width="16.7109375" style="2" bestFit="1" customWidth="1"/>
    <col min="3586" max="3586" width="10.28515625" style="2" bestFit="1" customWidth="1"/>
    <col min="3587" max="3587" width="16.7109375" style="2" bestFit="1" customWidth="1"/>
    <col min="3588" max="3588" width="10.28515625" style="2" bestFit="1" customWidth="1"/>
    <col min="3589" max="3589" width="16.7109375" style="2" bestFit="1" customWidth="1"/>
    <col min="3590" max="3590" width="10.28515625" style="2" bestFit="1" customWidth="1"/>
    <col min="3591" max="3591" width="16.7109375" style="2" bestFit="1" customWidth="1"/>
    <col min="3592" max="3838" width="14.140625" style="2"/>
    <col min="3839" max="3839" width="26.5703125" style="2" bestFit="1" customWidth="1"/>
    <col min="3840" max="3840" width="10.28515625" style="2" bestFit="1" customWidth="1"/>
    <col min="3841" max="3841" width="16.7109375" style="2" bestFit="1" customWidth="1"/>
    <col min="3842" max="3842" width="10.28515625" style="2" bestFit="1" customWidth="1"/>
    <col min="3843" max="3843" width="16.7109375" style="2" bestFit="1" customWidth="1"/>
    <col min="3844" max="3844" width="10.28515625" style="2" bestFit="1" customWidth="1"/>
    <col min="3845" max="3845" width="16.7109375" style="2" bestFit="1" customWidth="1"/>
    <col min="3846" max="3846" width="10.28515625" style="2" bestFit="1" customWidth="1"/>
    <col min="3847" max="3847" width="16.7109375" style="2" bestFit="1" customWidth="1"/>
    <col min="3848" max="4094" width="14.140625" style="2"/>
    <col min="4095" max="4095" width="26.5703125" style="2" bestFit="1" customWidth="1"/>
    <col min="4096" max="4096" width="10.28515625" style="2" bestFit="1" customWidth="1"/>
    <col min="4097" max="4097" width="16.7109375" style="2" bestFit="1" customWidth="1"/>
    <col min="4098" max="4098" width="10.28515625" style="2" bestFit="1" customWidth="1"/>
    <col min="4099" max="4099" width="16.7109375" style="2" bestFit="1" customWidth="1"/>
    <col min="4100" max="4100" width="10.28515625" style="2" bestFit="1" customWidth="1"/>
    <col min="4101" max="4101" width="16.7109375" style="2" bestFit="1" customWidth="1"/>
    <col min="4102" max="4102" width="10.28515625" style="2" bestFit="1" customWidth="1"/>
    <col min="4103" max="4103" width="16.7109375" style="2" bestFit="1" customWidth="1"/>
    <col min="4104" max="4350" width="14.140625" style="2"/>
    <col min="4351" max="4351" width="26.5703125" style="2" bestFit="1" customWidth="1"/>
    <col min="4352" max="4352" width="10.28515625" style="2" bestFit="1" customWidth="1"/>
    <col min="4353" max="4353" width="16.7109375" style="2" bestFit="1" customWidth="1"/>
    <col min="4354" max="4354" width="10.28515625" style="2" bestFit="1" customWidth="1"/>
    <col min="4355" max="4355" width="16.7109375" style="2" bestFit="1" customWidth="1"/>
    <col min="4356" max="4356" width="10.28515625" style="2" bestFit="1" customWidth="1"/>
    <col min="4357" max="4357" width="16.7109375" style="2" bestFit="1" customWidth="1"/>
    <col min="4358" max="4358" width="10.28515625" style="2" bestFit="1" customWidth="1"/>
    <col min="4359" max="4359" width="16.7109375" style="2" bestFit="1" customWidth="1"/>
    <col min="4360" max="4606" width="14.140625" style="2"/>
    <col min="4607" max="4607" width="26.5703125" style="2" bestFit="1" customWidth="1"/>
    <col min="4608" max="4608" width="10.28515625" style="2" bestFit="1" customWidth="1"/>
    <col min="4609" max="4609" width="16.7109375" style="2" bestFit="1" customWidth="1"/>
    <col min="4610" max="4610" width="10.28515625" style="2" bestFit="1" customWidth="1"/>
    <col min="4611" max="4611" width="16.7109375" style="2" bestFit="1" customWidth="1"/>
    <col min="4612" max="4612" width="10.28515625" style="2" bestFit="1" customWidth="1"/>
    <col min="4613" max="4613" width="16.7109375" style="2" bestFit="1" customWidth="1"/>
    <col min="4614" max="4614" width="10.28515625" style="2" bestFit="1" customWidth="1"/>
    <col min="4615" max="4615" width="16.7109375" style="2" bestFit="1" customWidth="1"/>
    <col min="4616" max="4862" width="14.140625" style="2"/>
    <col min="4863" max="4863" width="26.5703125" style="2" bestFit="1" customWidth="1"/>
    <col min="4864" max="4864" width="10.28515625" style="2" bestFit="1" customWidth="1"/>
    <col min="4865" max="4865" width="16.7109375" style="2" bestFit="1" customWidth="1"/>
    <col min="4866" max="4866" width="10.28515625" style="2" bestFit="1" customWidth="1"/>
    <col min="4867" max="4867" width="16.7109375" style="2" bestFit="1" customWidth="1"/>
    <col min="4868" max="4868" width="10.28515625" style="2" bestFit="1" customWidth="1"/>
    <col min="4869" max="4869" width="16.7109375" style="2" bestFit="1" customWidth="1"/>
    <col min="4870" max="4870" width="10.28515625" style="2" bestFit="1" customWidth="1"/>
    <col min="4871" max="4871" width="16.7109375" style="2" bestFit="1" customWidth="1"/>
    <col min="4872" max="5118" width="14.140625" style="2"/>
    <col min="5119" max="5119" width="26.5703125" style="2" bestFit="1" customWidth="1"/>
    <col min="5120" max="5120" width="10.28515625" style="2" bestFit="1" customWidth="1"/>
    <col min="5121" max="5121" width="16.7109375" style="2" bestFit="1" customWidth="1"/>
    <col min="5122" max="5122" width="10.28515625" style="2" bestFit="1" customWidth="1"/>
    <col min="5123" max="5123" width="16.7109375" style="2" bestFit="1" customWidth="1"/>
    <col min="5124" max="5124" width="10.28515625" style="2" bestFit="1" customWidth="1"/>
    <col min="5125" max="5125" width="16.7109375" style="2" bestFit="1" customWidth="1"/>
    <col min="5126" max="5126" width="10.28515625" style="2" bestFit="1" customWidth="1"/>
    <col min="5127" max="5127" width="16.7109375" style="2" bestFit="1" customWidth="1"/>
    <col min="5128" max="5374" width="14.140625" style="2"/>
    <col min="5375" max="5375" width="26.5703125" style="2" bestFit="1" customWidth="1"/>
    <col min="5376" max="5376" width="10.28515625" style="2" bestFit="1" customWidth="1"/>
    <col min="5377" max="5377" width="16.7109375" style="2" bestFit="1" customWidth="1"/>
    <col min="5378" max="5378" width="10.28515625" style="2" bestFit="1" customWidth="1"/>
    <col min="5379" max="5379" width="16.7109375" style="2" bestFit="1" customWidth="1"/>
    <col min="5380" max="5380" width="10.28515625" style="2" bestFit="1" customWidth="1"/>
    <col min="5381" max="5381" width="16.7109375" style="2" bestFit="1" customWidth="1"/>
    <col min="5382" max="5382" width="10.28515625" style="2" bestFit="1" customWidth="1"/>
    <col min="5383" max="5383" width="16.7109375" style="2" bestFit="1" customWidth="1"/>
    <col min="5384" max="5630" width="14.140625" style="2"/>
    <col min="5631" max="5631" width="26.5703125" style="2" bestFit="1" customWidth="1"/>
    <col min="5632" max="5632" width="10.28515625" style="2" bestFit="1" customWidth="1"/>
    <col min="5633" max="5633" width="16.7109375" style="2" bestFit="1" customWidth="1"/>
    <col min="5634" max="5634" width="10.28515625" style="2" bestFit="1" customWidth="1"/>
    <col min="5635" max="5635" width="16.7109375" style="2" bestFit="1" customWidth="1"/>
    <col min="5636" max="5636" width="10.28515625" style="2" bestFit="1" customWidth="1"/>
    <col min="5637" max="5637" width="16.7109375" style="2" bestFit="1" customWidth="1"/>
    <col min="5638" max="5638" width="10.28515625" style="2" bestFit="1" customWidth="1"/>
    <col min="5639" max="5639" width="16.7109375" style="2" bestFit="1" customWidth="1"/>
    <col min="5640" max="5886" width="14.140625" style="2"/>
    <col min="5887" max="5887" width="26.5703125" style="2" bestFit="1" customWidth="1"/>
    <col min="5888" max="5888" width="10.28515625" style="2" bestFit="1" customWidth="1"/>
    <col min="5889" max="5889" width="16.7109375" style="2" bestFit="1" customWidth="1"/>
    <col min="5890" max="5890" width="10.28515625" style="2" bestFit="1" customWidth="1"/>
    <col min="5891" max="5891" width="16.7109375" style="2" bestFit="1" customWidth="1"/>
    <col min="5892" max="5892" width="10.28515625" style="2" bestFit="1" customWidth="1"/>
    <col min="5893" max="5893" width="16.7109375" style="2" bestFit="1" customWidth="1"/>
    <col min="5894" max="5894" width="10.28515625" style="2" bestFit="1" customWidth="1"/>
    <col min="5895" max="5895" width="16.7109375" style="2" bestFit="1" customWidth="1"/>
    <col min="5896" max="6142" width="14.140625" style="2"/>
    <col min="6143" max="6143" width="26.5703125" style="2" bestFit="1" customWidth="1"/>
    <col min="6144" max="6144" width="10.28515625" style="2" bestFit="1" customWidth="1"/>
    <col min="6145" max="6145" width="16.7109375" style="2" bestFit="1" customWidth="1"/>
    <col min="6146" max="6146" width="10.28515625" style="2" bestFit="1" customWidth="1"/>
    <col min="6147" max="6147" width="16.7109375" style="2" bestFit="1" customWidth="1"/>
    <col min="6148" max="6148" width="10.28515625" style="2" bestFit="1" customWidth="1"/>
    <col min="6149" max="6149" width="16.7109375" style="2" bestFit="1" customWidth="1"/>
    <col min="6150" max="6150" width="10.28515625" style="2" bestFit="1" customWidth="1"/>
    <col min="6151" max="6151" width="16.7109375" style="2" bestFit="1" customWidth="1"/>
    <col min="6152" max="6398" width="14.140625" style="2"/>
    <col min="6399" max="6399" width="26.5703125" style="2" bestFit="1" customWidth="1"/>
    <col min="6400" max="6400" width="10.28515625" style="2" bestFit="1" customWidth="1"/>
    <col min="6401" max="6401" width="16.7109375" style="2" bestFit="1" customWidth="1"/>
    <col min="6402" max="6402" width="10.28515625" style="2" bestFit="1" customWidth="1"/>
    <col min="6403" max="6403" width="16.7109375" style="2" bestFit="1" customWidth="1"/>
    <col min="6404" max="6404" width="10.28515625" style="2" bestFit="1" customWidth="1"/>
    <col min="6405" max="6405" width="16.7109375" style="2" bestFit="1" customWidth="1"/>
    <col min="6406" max="6406" width="10.28515625" style="2" bestFit="1" customWidth="1"/>
    <col min="6407" max="6407" width="16.7109375" style="2" bestFit="1" customWidth="1"/>
    <col min="6408" max="6654" width="14.140625" style="2"/>
    <col min="6655" max="6655" width="26.5703125" style="2" bestFit="1" customWidth="1"/>
    <col min="6656" max="6656" width="10.28515625" style="2" bestFit="1" customWidth="1"/>
    <col min="6657" max="6657" width="16.7109375" style="2" bestFit="1" customWidth="1"/>
    <col min="6658" max="6658" width="10.28515625" style="2" bestFit="1" customWidth="1"/>
    <col min="6659" max="6659" width="16.7109375" style="2" bestFit="1" customWidth="1"/>
    <col min="6660" max="6660" width="10.28515625" style="2" bestFit="1" customWidth="1"/>
    <col min="6661" max="6661" width="16.7109375" style="2" bestFit="1" customWidth="1"/>
    <col min="6662" max="6662" width="10.28515625" style="2" bestFit="1" customWidth="1"/>
    <col min="6663" max="6663" width="16.7109375" style="2" bestFit="1" customWidth="1"/>
    <col min="6664" max="6910" width="14.140625" style="2"/>
    <col min="6911" max="6911" width="26.5703125" style="2" bestFit="1" customWidth="1"/>
    <col min="6912" max="6912" width="10.28515625" style="2" bestFit="1" customWidth="1"/>
    <col min="6913" max="6913" width="16.7109375" style="2" bestFit="1" customWidth="1"/>
    <col min="6914" max="6914" width="10.28515625" style="2" bestFit="1" customWidth="1"/>
    <col min="6915" max="6915" width="16.7109375" style="2" bestFit="1" customWidth="1"/>
    <col min="6916" max="6916" width="10.28515625" style="2" bestFit="1" customWidth="1"/>
    <col min="6917" max="6917" width="16.7109375" style="2" bestFit="1" customWidth="1"/>
    <col min="6918" max="6918" width="10.28515625" style="2" bestFit="1" customWidth="1"/>
    <col min="6919" max="6919" width="16.7109375" style="2" bestFit="1" customWidth="1"/>
    <col min="6920" max="7166" width="14.140625" style="2"/>
    <col min="7167" max="7167" width="26.5703125" style="2" bestFit="1" customWidth="1"/>
    <col min="7168" max="7168" width="10.28515625" style="2" bestFit="1" customWidth="1"/>
    <col min="7169" max="7169" width="16.7109375" style="2" bestFit="1" customWidth="1"/>
    <col min="7170" max="7170" width="10.28515625" style="2" bestFit="1" customWidth="1"/>
    <col min="7171" max="7171" width="16.7109375" style="2" bestFit="1" customWidth="1"/>
    <col min="7172" max="7172" width="10.28515625" style="2" bestFit="1" customWidth="1"/>
    <col min="7173" max="7173" width="16.7109375" style="2" bestFit="1" customWidth="1"/>
    <col min="7174" max="7174" width="10.28515625" style="2" bestFit="1" customWidth="1"/>
    <col min="7175" max="7175" width="16.7109375" style="2" bestFit="1" customWidth="1"/>
    <col min="7176" max="7422" width="14.140625" style="2"/>
    <col min="7423" max="7423" width="26.5703125" style="2" bestFit="1" customWidth="1"/>
    <col min="7424" max="7424" width="10.28515625" style="2" bestFit="1" customWidth="1"/>
    <col min="7425" max="7425" width="16.7109375" style="2" bestFit="1" customWidth="1"/>
    <col min="7426" max="7426" width="10.28515625" style="2" bestFit="1" customWidth="1"/>
    <col min="7427" max="7427" width="16.7109375" style="2" bestFit="1" customWidth="1"/>
    <col min="7428" max="7428" width="10.28515625" style="2" bestFit="1" customWidth="1"/>
    <col min="7429" max="7429" width="16.7109375" style="2" bestFit="1" customWidth="1"/>
    <col min="7430" max="7430" width="10.28515625" style="2" bestFit="1" customWidth="1"/>
    <col min="7431" max="7431" width="16.7109375" style="2" bestFit="1" customWidth="1"/>
    <col min="7432" max="7678" width="14.140625" style="2"/>
    <col min="7679" max="7679" width="26.5703125" style="2" bestFit="1" customWidth="1"/>
    <col min="7680" max="7680" width="10.28515625" style="2" bestFit="1" customWidth="1"/>
    <col min="7681" max="7681" width="16.7109375" style="2" bestFit="1" customWidth="1"/>
    <col min="7682" max="7682" width="10.28515625" style="2" bestFit="1" customWidth="1"/>
    <col min="7683" max="7683" width="16.7109375" style="2" bestFit="1" customWidth="1"/>
    <col min="7684" max="7684" width="10.28515625" style="2" bestFit="1" customWidth="1"/>
    <col min="7685" max="7685" width="16.7109375" style="2" bestFit="1" customWidth="1"/>
    <col min="7686" max="7686" width="10.28515625" style="2" bestFit="1" customWidth="1"/>
    <col min="7687" max="7687" width="16.7109375" style="2" bestFit="1" customWidth="1"/>
    <col min="7688" max="7934" width="14.140625" style="2"/>
    <col min="7935" max="7935" width="26.5703125" style="2" bestFit="1" customWidth="1"/>
    <col min="7936" max="7936" width="10.28515625" style="2" bestFit="1" customWidth="1"/>
    <col min="7937" max="7937" width="16.7109375" style="2" bestFit="1" customWidth="1"/>
    <col min="7938" max="7938" width="10.28515625" style="2" bestFit="1" customWidth="1"/>
    <col min="7939" max="7939" width="16.7109375" style="2" bestFit="1" customWidth="1"/>
    <col min="7940" max="7940" width="10.28515625" style="2" bestFit="1" customWidth="1"/>
    <col min="7941" max="7941" width="16.7109375" style="2" bestFit="1" customWidth="1"/>
    <col min="7942" max="7942" width="10.28515625" style="2" bestFit="1" customWidth="1"/>
    <col min="7943" max="7943" width="16.7109375" style="2" bestFit="1" customWidth="1"/>
    <col min="7944" max="8190" width="14.140625" style="2"/>
    <col min="8191" max="8191" width="26.5703125" style="2" bestFit="1" customWidth="1"/>
    <col min="8192" max="8192" width="10.28515625" style="2" bestFit="1" customWidth="1"/>
    <col min="8193" max="8193" width="16.7109375" style="2" bestFit="1" customWidth="1"/>
    <col min="8194" max="8194" width="10.28515625" style="2" bestFit="1" customWidth="1"/>
    <col min="8195" max="8195" width="16.7109375" style="2" bestFit="1" customWidth="1"/>
    <col min="8196" max="8196" width="10.28515625" style="2" bestFit="1" customWidth="1"/>
    <col min="8197" max="8197" width="16.7109375" style="2" bestFit="1" customWidth="1"/>
    <col min="8198" max="8198" width="10.28515625" style="2" bestFit="1" customWidth="1"/>
    <col min="8199" max="8199" width="16.7109375" style="2" bestFit="1" customWidth="1"/>
    <col min="8200" max="8446" width="14.140625" style="2"/>
    <col min="8447" max="8447" width="26.5703125" style="2" bestFit="1" customWidth="1"/>
    <col min="8448" max="8448" width="10.28515625" style="2" bestFit="1" customWidth="1"/>
    <col min="8449" max="8449" width="16.7109375" style="2" bestFit="1" customWidth="1"/>
    <col min="8450" max="8450" width="10.28515625" style="2" bestFit="1" customWidth="1"/>
    <col min="8451" max="8451" width="16.7109375" style="2" bestFit="1" customWidth="1"/>
    <col min="8452" max="8452" width="10.28515625" style="2" bestFit="1" customWidth="1"/>
    <col min="8453" max="8453" width="16.7109375" style="2" bestFit="1" customWidth="1"/>
    <col min="8454" max="8454" width="10.28515625" style="2" bestFit="1" customWidth="1"/>
    <col min="8455" max="8455" width="16.7109375" style="2" bestFit="1" customWidth="1"/>
    <col min="8456" max="8702" width="14.140625" style="2"/>
    <col min="8703" max="8703" width="26.5703125" style="2" bestFit="1" customWidth="1"/>
    <col min="8704" max="8704" width="10.28515625" style="2" bestFit="1" customWidth="1"/>
    <col min="8705" max="8705" width="16.7109375" style="2" bestFit="1" customWidth="1"/>
    <col min="8706" max="8706" width="10.28515625" style="2" bestFit="1" customWidth="1"/>
    <col min="8707" max="8707" width="16.7109375" style="2" bestFit="1" customWidth="1"/>
    <col min="8708" max="8708" width="10.28515625" style="2" bestFit="1" customWidth="1"/>
    <col min="8709" max="8709" width="16.7109375" style="2" bestFit="1" customWidth="1"/>
    <col min="8710" max="8710" width="10.28515625" style="2" bestFit="1" customWidth="1"/>
    <col min="8711" max="8711" width="16.7109375" style="2" bestFit="1" customWidth="1"/>
    <col min="8712" max="8958" width="14.140625" style="2"/>
    <col min="8959" max="8959" width="26.5703125" style="2" bestFit="1" customWidth="1"/>
    <col min="8960" max="8960" width="10.28515625" style="2" bestFit="1" customWidth="1"/>
    <col min="8961" max="8961" width="16.7109375" style="2" bestFit="1" customWidth="1"/>
    <col min="8962" max="8962" width="10.28515625" style="2" bestFit="1" customWidth="1"/>
    <col min="8963" max="8963" width="16.7109375" style="2" bestFit="1" customWidth="1"/>
    <col min="8964" max="8964" width="10.28515625" style="2" bestFit="1" customWidth="1"/>
    <col min="8965" max="8965" width="16.7109375" style="2" bestFit="1" customWidth="1"/>
    <col min="8966" max="8966" width="10.28515625" style="2" bestFit="1" customWidth="1"/>
    <col min="8967" max="8967" width="16.7109375" style="2" bestFit="1" customWidth="1"/>
    <col min="8968" max="9214" width="14.140625" style="2"/>
    <col min="9215" max="9215" width="26.5703125" style="2" bestFit="1" customWidth="1"/>
    <col min="9216" max="9216" width="10.28515625" style="2" bestFit="1" customWidth="1"/>
    <col min="9217" max="9217" width="16.7109375" style="2" bestFit="1" customWidth="1"/>
    <col min="9218" max="9218" width="10.28515625" style="2" bestFit="1" customWidth="1"/>
    <col min="9219" max="9219" width="16.7109375" style="2" bestFit="1" customWidth="1"/>
    <col min="9220" max="9220" width="10.28515625" style="2" bestFit="1" customWidth="1"/>
    <col min="9221" max="9221" width="16.7109375" style="2" bestFit="1" customWidth="1"/>
    <col min="9222" max="9222" width="10.28515625" style="2" bestFit="1" customWidth="1"/>
    <col min="9223" max="9223" width="16.7109375" style="2" bestFit="1" customWidth="1"/>
    <col min="9224" max="9470" width="14.140625" style="2"/>
    <col min="9471" max="9471" width="26.5703125" style="2" bestFit="1" customWidth="1"/>
    <col min="9472" max="9472" width="10.28515625" style="2" bestFit="1" customWidth="1"/>
    <col min="9473" max="9473" width="16.7109375" style="2" bestFit="1" customWidth="1"/>
    <col min="9474" max="9474" width="10.28515625" style="2" bestFit="1" customWidth="1"/>
    <col min="9475" max="9475" width="16.7109375" style="2" bestFit="1" customWidth="1"/>
    <col min="9476" max="9476" width="10.28515625" style="2" bestFit="1" customWidth="1"/>
    <col min="9477" max="9477" width="16.7109375" style="2" bestFit="1" customWidth="1"/>
    <col min="9478" max="9478" width="10.28515625" style="2" bestFit="1" customWidth="1"/>
    <col min="9479" max="9479" width="16.7109375" style="2" bestFit="1" customWidth="1"/>
    <col min="9480" max="9726" width="14.140625" style="2"/>
    <col min="9727" max="9727" width="26.5703125" style="2" bestFit="1" customWidth="1"/>
    <col min="9728" max="9728" width="10.28515625" style="2" bestFit="1" customWidth="1"/>
    <col min="9729" max="9729" width="16.7109375" style="2" bestFit="1" customWidth="1"/>
    <col min="9730" max="9730" width="10.28515625" style="2" bestFit="1" customWidth="1"/>
    <col min="9731" max="9731" width="16.7109375" style="2" bestFit="1" customWidth="1"/>
    <col min="9732" max="9732" width="10.28515625" style="2" bestFit="1" customWidth="1"/>
    <col min="9733" max="9733" width="16.7109375" style="2" bestFit="1" customWidth="1"/>
    <col min="9734" max="9734" width="10.28515625" style="2" bestFit="1" customWidth="1"/>
    <col min="9735" max="9735" width="16.7109375" style="2" bestFit="1" customWidth="1"/>
    <col min="9736" max="9982" width="14.140625" style="2"/>
    <col min="9983" max="9983" width="26.5703125" style="2" bestFit="1" customWidth="1"/>
    <col min="9984" max="9984" width="10.28515625" style="2" bestFit="1" customWidth="1"/>
    <col min="9985" max="9985" width="16.7109375" style="2" bestFit="1" customWidth="1"/>
    <col min="9986" max="9986" width="10.28515625" style="2" bestFit="1" customWidth="1"/>
    <col min="9987" max="9987" width="16.7109375" style="2" bestFit="1" customWidth="1"/>
    <col min="9988" max="9988" width="10.28515625" style="2" bestFit="1" customWidth="1"/>
    <col min="9989" max="9989" width="16.7109375" style="2" bestFit="1" customWidth="1"/>
    <col min="9990" max="9990" width="10.28515625" style="2" bestFit="1" customWidth="1"/>
    <col min="9991" max="9991" width="16.7109375" style="2" bestFit="1" customWidth="1"/>
    <col min="9992" max="10238" width="14.140625" style="2"/>
    <col min="10239" max="10239" width="26.5703125" style="2" bestFit="1" customWidth="1"/>
    <col min="10240" max="10240" width="10.28515625" style="2" bestFit="1" customWidth="1"/>
    <col min="10241" max="10241" width="16.7109375" style="2" bestFit="1" customWidth="1"/>
    <col min="10242" max="10242" width="10.28515625" style="2" bestFit="1" customWidth="1"/>
    <col min="10243" max="10243" width="16.7109375" style="2" bestFit="1" customWidth="1"/>
    <col min="10244" max="10244" width="10.28515625" style="2" bestFit="1" customWidth="1"/>
    <col min="10245" max="10245" width="16.7109375" style="2" bestFit="1" customWidth="1"/>
    <col min="10246" max="10246" width="10.28515625" style="2" bestFit="1" customWidth="1"/>
    <col min="10247" max="10247" width="16.7109375" style="2" bestFit="1" customWidth="1"/>
    <col min="10248" max="10494" width="14.140625" style="2"/>
    <col min="10495" max="10495" width="26.5703125" style="2" bestFit="1" customWidth="1"/>
    <col min="10496" max="10496" width="10.28515625" style="2" bestFit="1" customWidth="1"/>
    <col min="10497" max="10497" width="16.7109375" style="2" bestFit="1" customWidth="1"/>
    <col min="10498" max="10498" width="10.28515625" style="2" bestFit="1" customWidth="1"/>
    <col min="10499" max="10499" width="16.7109375" style="2" bestFit="1" customWidth="1"/>
    <col min="10500" max="10500" width="10.28515625" style="2" bestFit="1" customWidth="1"/>
    <col min="10501" max="10501" width="16.7109375" style="2" bestFit="1" customWidth="1"/>
    <col min="10502" max="10502" width="10.28515625" style="2" bestFit="1" customWidth="1"/>
    <col min="10503" max="10503" width="16.7109375" style="2" bestFit="1" customWidth="1"/>
    <col min="10504" max="10750" width="14.140625" style="2"/>
    <col min="10751" max="10751" width="26.5703125" style="2" bestFit="1" customWidth="1"/>
    <col min="10752" max="10752" width="10.28515625" style="2" bestFit="1" customWidth="1"/>
    <col min="10753" max="10753" width="16.7109375" style="2" bestFit="1" customWidth="1"/>
    <col min="10754" max="10754" width="10.28515625" style="2" bestFit="1" customWidth="1"/>
    <col min="10755" max="10755" width="16.7109375" style="2" bestFit="1" customWidth="1"/>
    <col min="10756" max="10756" width="10.28515625" style="2" bestFit="1" customWidth="1"/>
    <col min="10757" max="10757" width="16.7109375" style="2" bestFit="1" customWidth="1"/>
    <col min="10758" max="10758" width="10.28515625" style="2" bestFit="1" customWidth="1"/>
    <col min="10759" max="10759" width="16.7109375" style="2" bestFit="1" customWidth="1"/>
    <col min="10760" max="11006" width="14.140625" style="2"/>
    <col min="11007" max="11007" width="26.5703125" style="2" bestFit="1" customWidth="1"/>
    <col min="11008" max="11008" width="10.28515625" style="2" bestFit="1" customWidth="1"/>
    <col min="11009" max="11009" width="16.7109375" style="2" bestFit="1" customWidth="1"/>
    <col min="11010" max="11010" width="10.28515625" style="2" bestFit="1" customWidth="1"/>
    <col min="11011" max="11011" width="16.7109375" style="2" bestFit="1" customWidth="1"/>
    <col min="11012" max="11012" width="10.28515625" style="2" bestFit="1" customWidth="1"/>
    <col min="11013" max="11013" width="16.7109375" style="2" bestFit="1" customWidth="1"/>
    <col min="11014" max="11014" width="10.28515625" style="2" bestFit="1" customWidth="1"/>
    <col min="11015" max="11015" width="16.7109375" style="2" bestFit="1" customWidth="1"/>
    <col min="11016" max="11262" width="14.140625" style="2"/>
    <col min="11263" max="11263" width="26.5703125" style="2" bestFit="1" customWidth="1"/>
    <col min="11264" max="11264" width="10.28515625" style="2" bestFit="1" customWidth="1"/>
    <col min="11265" max="11265" width="16.7109375" style="2" bestFit="1" customWidth="1"/>
    <col min="11266" max="11266" width="10.28515625" style="2" bestFit="1" customWidth="1"/>
    <col min="11267" max="11267" width="16.7109375" style="2" bestFit="1" customWidth="1"/>
    <col min="11268" max="11268" width="10.28515625" style="2" bestFit="1" customWidth="1"/>
    <col min="11269" max="11269" width="16.7109375" style="2" bestFit="1" customWidth="1"/>
    <col min="11270" max="11270" width="10.28515625" style="2" bestFit="1" customWidth="1"/>
    <col min="11271" max="11271" width="16.7109375" style="2" bestFit="1" customWidth="1"/>
    <col min="11272" max="11518" width="14.140625" style="2"/>
    <col min="11519" max="11519" width="26.5703125" style="2" bestFit="1" customWidth="1"/>
    <col min="11520" max="11520" width="10.28515625" style="2" bestFit="1" customWidth="1"/>
    <col min="11521" max="11521" width="16.7109375" style="2" bestFit="1" customWidth="1"/>
    <col min="11522" max="11522" width="10.28515625" style="2" bestFit="1" customWidth="1"/>
    <col min="11523" max="11523" width="16.7109375" style="2" bestFit="1" customWidth="1"/>
    <col min="11524" max="11524" width="10.28515625" style="2" bestFit="1" customWidth="1"/>
    <col min="11525" max="11525" width="16.7109375" style="2" bestFit="1" customWidth="1"/>
    <col min="11526" max="11526" width="10.28515625" style="2" bestFit="1" customWidth="1"/>
    <col min="11527" max="11527" width="16.7109375" style="2" bestFit="1" customWidth="1"/>
    <col min="11528" max="11774" width="14.140625" style="2"/>
    <col min="11775" max="11775" width="26.5703125" style="2" bestFit="1" customWidth="1"/>
    <col min="11776" max="11776" width="10.28515625" style="2" bestFit="1" customWidth="1"/>
    <col min="11777" max="11777" width="16.7109375" style="2" bestFit="1" customWidth="1"/>
    <col min="11778" max="11778" width="10.28515625" style="2" bestFit="1" customWidth="1"/>
    <col min="11779" max="11779" width="16.7109375" style="2" bestFit="1" customWidth="1"/>
    <col min="11780" max="11780" width="10.28515625" style="2" bestFit="1" customWidth="1"/>
    <col min="11781" max="11781" width="16.7109375" style="2" bestFit="1" customWidth="1"/>
    <col min="11782" max="11782" width="10.28515625" style="2" bestFit="1" customWidth="1"/>
    <col min="11783" max="11783" width="16.7109375" style="2" bestFit="1" customWidth="1"/>
    <col min="11784" max="12030" width="14.140625" style="2"/>
    <col min="12031" max="12031" width="26.5703125" style="2" bestFit="1" customWidth="1"/>
    <col min="12032" max="12032" width="10.28515625" style="2" bestFit="1" customWidth="1"/>
    <col min="12033" max="12033" width="16.7109375" style="2" bestFit="1" customWidth="1"/>
    <col min="12034" max="12034" width="10.28515625" style="2" bestFit="1" customWidth="1"/>
    <col min="12035" max="12035" width="16.7109375" style="2" bestFit="1" customWidth="1"/>
    <col min="12036" max="12036" width="10.28515625" style="2" bestFit="1" customWidth="1"/>
    <col min="12037" max="12037" width="16.7109375" style="2" bestFit="1" customWidth="1"/>
    <col min="12038" max="12038" width="10.28515625" style="2" bestFit="1" customWidth="1"/>
    <col min="12039" max="12039" width="16.7109375" style="2" bestFit="1" customWidth="1"/>
    <col min="12040" max="12286" width="14.140625" style="2"/>
    <col min="12287" max="12287" width="26.5703125" style="2" bestFit="1" customWidth="1"/>
    <col min="12288" max="12288" width="10.28515625" style="2" bestFit="1" customWidth="1"/>
    <col min="12289" max="12289" width="16.7109375" style="2" bestFit="1" customWidth="1"/>
    <col min="12290" max="12290" width="10.28515625" style="2" bestFit="1" customWidth="1"/>
    <col min="12291" max="12291" width="16.7109375" style="2" bestFit="1" customWidth="1"/>
    <col min="12292" max="12292" width="10.28515625" style="2" bestFit="1" customWidth="1"/>
    <col min="12293" max="12293" width="16.7109375" style="2" bestFit="1" customWidth="1"/>
    <col min="12294" max="12294" width="10.28515625" style="2" bestFit="1" customWidth="1"/>
    <col min="12295" max="12295" width="16.7109375" style="2" bestFit="1" customWidth="1"/>
    <col min="12296" max="12542" width="14.140625" style="2"/>
    <col min="12543" max="12543" width="26.5703125" style="2" bestFit="1" customWidth="1"/>
    <col min="12544" max="12544" width="10.28515625" style="2" bestFit="1" customWidth="1"/>
    <col min="12545" max="12545" width="16.7109375" style="2" bestFit="1" customWidth="1"/>
    <col min="12546" max="12546" width="10.28515625" style="2" bestFit="1" customWidth="1"/>
    <col min="12547" max="12547" width="16.7109375" style="2" bestFit="1" customWidth="1"/>
    <col min="12548" max="12548" width="10.28515625" style="2" bestFit="1" customWidth="1"/>
    <col min="12549" max="12549" width="16.7109375" style="2" bestFit="1" customWidth="1"/>
    <col min="12550" max="12550" width="10.28515625" style="2" bestFit="1" customWidth="1"/>
    <col min="12551" max="12551" width="16.7109375" style="2" bestFit="1" customWidth="1"/>
    <col min="12552" max="12798" width="14.140625" style="2"/>
    <col min="12799" max="12799" width="26.5703125" style="2" bestFit="1" customWidth="1"/>
    <col min="12800" max="12800" width="10.28515625" style="2" bestFit="1" customWidth="1"/>
    <col min="12801" max="12801" width="16.7109375" style="2" bestFit="1" customWidth="1"/>
    <col min="12802" max="12802" width="10.28515625" style="2" bestFit="1" customWidth="1"/>
    <col min="12803" max="12803" width="16.7109375" style="2" bestFit="1" customWidth="1"/>
    <col min="12804" max="12804" width="10.28515625" style="2" bestFit="1" customWidth="1"/>
    <col min="12805" max="12805" width="16.7109375" style="2" bestFit="1" customWidth="1"/>
    <col min="12806" max="12806" width="10.28515625" style="2" bestFit="1" customWidth="1"/>
    <col min="12807" max="12807" width="16.7109375" style="2" bestFit="1" customWidth="1"/>
    <col min="12808" max="13054" width="14.140625" style="2"/>
    <col min="13055" max="13055" width="26.5703125" style="2" bestFit="1" customWidth="1"/>
    <col min="13056" max="13056" width="10.28515625" style="2" bestFit="1" customWidth="1"/>
    <col min="13057" max="13057" width="16.7109375" style="2" bestFit="1" customWidth="1"/>
    <col min="13058" max="13058" width="10.28515625" style="2" bestFit="1" customWidth="1"/>
    <col min="13059" max="13059" width="16.7109375" style="2" bestFit="1" customWidth="1"/>
    <col min="13060" max="13060" width="10.28515625" style="2" bestFit="1" customWidth="1"/>
    <col min="13061" max="13061" width="16.7109375" style="2" bestFit="1" customWidth="1"/>
    <col min="13062" max="13062" width="10.28515625" style="2" bestFit="1" customWidth="1"/>
    <col min="13063" max="13063" width="16.7109375" style="2" bestFit="1" customWidth="1"/>
    <col min="13064" max="13310" width="14.140625" style="2"/>
    <col min="13311" max="13311" width="26.5703125" style="2" bestFit="1" customWidth="1"/>
    <col min="13312" max="13312" width="10.28515625" style="2" bestFit="1" customWidth="1"/>
    <col min="13313" max="13313" width="16.7109375" style="2" bestFit="1" customWidth="1"/>
    <col min="13314" max="13314" width="10.28515625" style="2" bestFit="1" customWidth="1"/>
    <col min="13315" max="13315" width="16.7109375" style="2" bestFit="1" customWidth="1"/>
    <col min="13316" max="13316" width="10.28515625" style="2" bestFit="1" customWidth="1"/>
    <col min="13317" max="13317" width="16.7109375" style="2" bestFit="1" customWidth="1"/>
    <col min="13318" max="13318" width="10.28515625" style="2" bestFit="1" customWidth="1"/>
    <col min="13319" max="13319" width="16.7109375" style="2" bestFit="1" customWidth="1"/>
    <col min="13320" max="13566" width="14.140625" style="2"/>
    <col min="13567" max="13567" width="26.5703125" style="2" bestFit="1" customWidth="1"/>
    <col min="13568" max="13568" width="10.28515625" style="2" bestFit="1" customWidth="1"/>
    <col min="13569" max="13569" width="16.7109375" style="2" bestFit="1" customWidth="1"/>
    <col min="13570" max="13570" width="10.28515625" style="2" bestFit="1" customWidth="1"/>
    <col min="13571" max="13571" width="16.7109375" style="2" bestFit="1" customWidth="1"/>
    <col min="13572" max="13572" width="10.28515625" style="2" bestFit="1" customWidth="1"/>
    <col min="13573" max="13573" width="16.7109375" style="2" bestFit="1" customWidth="1"/>
    <col min="13574" max="13574" width="10.28515625" style="2" bestFit="1" customWidth="1"/>
    <col min="13575" max="13575" width="16.7109375" style="2" bestFit="1" customWidth="1"/>
    <col min="13576" max="13822" width="14.140625" style="2"/>
    <col min="13823" max="13823" width="26.5703125" style="2" bestFit="1" customWidth="1"/>
    <col min="13824" max="13824" width="10.28515625" style="2" bestFit="1" customWidth="1"/>
    <col min="13825" max="13825" width="16.7109375" style="2" bestFit="1" customWidth="1"/>
    <col min="13826" max="13826" width="10.28515625" style="2" bestFit="1" customWidth="1"/>
    <col min="13827" max="13827" width="16.7109375" style="2" bestFit="1" customWidth="1"/>
    <col min="13828" max="13828" width="10.28515625" style="2" bestFit="1" customWidth="1"/>
    <col min="13829" max="13829" width="16.7109375" style="2" bestFit="1" customWidth="1"/>
    <col min="13830" max="13830" width="10.28515625" style="2" bestFit="1" customWidth="1"/>
    <col min="13831" max="13831" width="16.7109375" style="2" bestFit="1" customWidth="1"/>
    <col min="13832" max="14078" width="14.140625" style="2"/>
    <col min="14079" max="14079" width="26.5703125" style="2" bestFit="1" customWidth="1"/>
    <col min="14080" max="14080" width="10.28515625" style="2" bestFit="1" customWidth="1"/>
    <col min="14081" max="14081" width="16.7109375" style="2" bestFit="1" customWidth="1"/>
    <col min="14082" max="14082" width="10.28515625" style="2" bestFit="1" customWidth="1"/>
    <col min="14083" max="14083" width="16.7109375" style="2" bestFit="1" customWidth="1"/>
    <col min="14084" max="14084" width="10.28515625" style="2" bestFit="1" customWidth="1"/>
    <col min="14085" max="14085" width="16.7109375" style="2" bestFit="1" customWidth="1"/>
    <col min="14086" max="14086" width="10.28515625" style="2" bestFit="1" customWidth="1"/>
    <col min="14087" max="14087" width="16.7109375" style="2" bestFit="1" customWidth="1"/>
    <col min="14088" max="14334" width="14.140625" style="2"/>
    <col min="14335" max="14335" width="26.5703125" style="2" bestFit="1" customWidth="1"/>
    <col min="14336" max="14336" width="10.28515625" style="2" bestFit="1" customWidth="1"/>
    <col min="14337" max="14337" width="16.7109375" style="2" bestFit="1" customWidth="1"/>
    <col min="14338" max="14338" width="10.28515625" style="2" bestFit="1" customWidth="1"/>
    <col min="14339" max="14339" width="16.7109375" style="2" bestFit="1" customWidth="1"/>
    <col min="14340" max="14340" width="10.28515625" style="2" bestFit="1" customWidth="1"/>
    <col min="14341" max="14341" width="16.7109375" style="2" bestFit="1" customWidth="1"/>
    <col min="14342" max="14342" width="10.28515625" style="2" bestFit="1" customWidth="1"/>
    <col min="14343" max="14343" width="16.7109375" style="2" bestFit="1" customWidth="1"/>
    <col min="14344" max="14590" width="14.140625" style="2"/>
    <col min="14591" max="14591" width="26.5703125" style="2" bestFit="1" customWidth="1"/>
    <col min="14592" max="14592" width="10.28515625" style="2" bestFit="1" customWidth="1"/>
    <col min="14593" max="14593" width="16.7109375" style="2" bestFit="1" customWidth="1"/>
    <col min="14594" max="14594" width="10.28515625" style="2" bestFit="1" customWidth="1"/>
    <col min="14595" max="14595" width="16.7109375" style="2" bestFit="1" customWidth="1"/>
    <col min="14596" max="14596" width="10.28515625" style="2" bestFit="1" customWidth="1"/>
    <col min="14597" max="14597" width="16.7109375" style="2" bestFit="1" customWidth="1"/>
    <col min="14598" max="14598" width="10.28515625" style="2" bestFit="1" customWidth="1"/>
    <col min="14599" max="14599" width="16.7109375" style="2" bestFit="1" customWidth="1"/>
    <col min="14600" max="14846" width="14.140625" style="2"/>
    <col min="14847" max="14847" width="26.5703125" style="2" bestFit="1" customWidth="1"/>
    <col min="14848" max="14848" width="10.28515625" style="2" bestFit="1" customWidth="1"/>
    <col min="14849" max="14849" width="16.7109375" style="2" bestFit="1" customWidth="1"/>
    <col min="14850" max="14850" width="10.28515625" style="2" bestFit="1" customWidth="1"/>
    <col min="14851" max="14851" width="16.7109375" style="2" bestFit="1" customWidth="1"/>
    <col min="14852" max="14852" width="10.28515625" style="2" bestFit="1" customWidth="1"/>
    <col min="14853" max="14853" width="16.7109375" style="2" bestFit="1" customWidth="1"/>
    <col min="14854" max="14854" width="10.28515625" style="2" bestFit="1" customWidth="1"/>
    <col min="14855" max="14855" width="16.7109375" style="2" bestFit="1" customWidth="1"/>
    <col min="14856" max="15102" width="14.140625" style="2"/>
    <col min="15103" max="15103" width="26.5703125" style="2" bestFit="1" customWidth="1"/>
    <col min="15104" max="15104" width="10.28515625" style="2" bestFit="1" customWidth="1"/>
    <col min="15105" max="15105" width="16.7109375" style="2" bestFit="1" customWidth="1"/>
    <col min="15106" max="15106" width="10.28515625" style="2" bestFit="1" customWidth="1"/>
    <col min="15107" max="15107" width="16.7109375" style="2" bestFit="1" customWidth="1"/>
    <col min="15108" max="15108" width="10.28515625" style="2" bestFit="1" customWidth="1"/>
    <col min="15109" max="15109" width="16.7109375" style="2" bestFit="1" customWidth="1"/>
    <col min="15110" max="15110" width="10.28515625" style="2" bestFit="1" customWidth="1"/>
    <col min="15111" max="15111" width="16.7109375" style="2" bestFit="1" customWidth="1"/>
    <col min="15112" max="15358" width="14.140625" style="2"/>
    <col min="15359" max="15359" width="26.5703125" style="2" bestFit="1" customWidth="1"/>
    <col min="15360" max="15360" width="10.28515625" style="2" bestFit="1" customWidth="1"/>
    <col min="15361" max="15361" width="16.7109375" style="2" bestFit="1" customWidth="1"/>
    <col min="15362" max="15362" width="10.28515625" style="2" bestFit="1" customWidth="1"/>
    <col min="15363" max="15363" width="16.7109375" style="2" bestFit="1" customWidth="1"/>
    <col min="15364" max="15364" width="10.28515625" style="2" bestFit="1" customWidth="1"/>
    <col min="15365" max="15365" width="16.7109375" style="2" bestFit="1" customWidth="1"/>
    <col min="15366" max="15366" width="10.28515625" style="2" bestFit="1" customWidth="1"/>
    <col min="15367" max="15367" width="16.7109375" style="2" bestFit="1" customWidth="1"/>
    <col min="15368" max="15614" width="14.140625" style="2"/>
    <col min="15615" max="15615" width="26.5703125" style="2" bestFit="1" customWidth="1"/>
    <col min="15616" max="15616" width="10.28515625" style="2" bestFit="1" customWidth="1"/>
    <col min="15617" max="15617" width="16.7109375" style="2" bestFit="1" customWidth="1"/>
    <col min="15618" max="15618" width="10.28515625" style="2" bestFit="1" customWidth="1"/>
    <col min="15619" max="15619" width="16.7109375" style="2" bestFit="1" customWidth="1"/>
    <col min="15620" max="15620" width="10.28515625" style="2" bestFit="1" customWidth="1"/>
    <col min="15621" max="15621" width="16.7109375" style="2" bestFit="1" customWidth="1"/>
    <col min="15622" max="15622" width="10.28515625" style="2" bestFit="1" customWidth="1"/>
    <col min="15623" max="15623" width="16.7109375" style="2" bestFit="1" customWidth="1"/>
    <col min="15624" max="15870" width="14.140625" style="2"/>
    <col min="15871" max="15871" width="26.5703125" style="2" bestFit="1" customWidth="1"/>
    <col min="15872" max="15872" width="10.28515625" style="2" bestFit="1" customWidth="1"/>
    <col min="15873" max="15873" width="16.7109375" style="2" bestFit="1" customWidth="1"/>
    <col min="15874" max="15874" width="10.28515625" style="2" bestFit="1" customWidth="1"/>
    <col min="15875" max="15875" width="16.7109375" style="2" bestFit="1" customWidth="1"/>
    <col min="15876" max="15876" width="10.28515625" style="2" bestFit="1" customWidth="1"/>
    <col min="15877" max="15877" width="16.7109375" style="2" bestFit="1" customWidth="1"/>
    <col min="15878" max="15878" width="10.28515625" style="2" bestFit="1" customWidth="1"/>
    <col min="15879" max="15879" width="16.7109375" style="2" bestFit="1" customWidth="1"/>
    <col min="15880" max="16126" width="14.140625" style="2"/>
    <col min="16127" max="16127" width="26.5703125" style="2" bestFit="1" customWidth="1"/>
    <col min="16128" max="16128" width="10.28515625" style="2" bestFit="1" customWidth="1"/>
    <col min="16129" max="16129" width="16.7109375" style="2" bestFit="1" customWidth="1"/>
    <col min="16130" max="16130" width="10.28515625" style="2" bestFit="1" customWidth="1"/>
    <col min="16131" max="16131" width="16.7109375" style="2" bestFit="1" customWidth="1"/>
    <col min="16132" max="16132" width="10.28515625" style="2" bestFit="1" customWidth="1"/>
    <col min="16133" max="16133" width="16.7109375" style="2" bestFit="1" customWidth="1"/>
    <col min="16134" max="16134" width="10.28515625" style="2" bestFit="1" customWidth="1"/>
    <col min="16135" max="16135" width="16.7109375" style="2" bestFit="1" customWidth="1"/>
    <col min="16136" max="16384" width="14.140625" style="2"/>
  </cols>
  <sheetData>
    <row r="1" spans="1:15" ht="21" x14ac:dyDescent="0.35">
      <c r="A1" s="77" t="s">
        <v>431</v>
      </c>
      <c r="J1" s="198" t="s">
        <v>432</v>
      </c>
      <c r="K1" s="198"/>
      <c r="L1" s="198"/>
      <c r="M1" s="198"/>
      <c r="N1" s="198"/>
      <c r="O1" s="198"/>
    </row>
    <row r="2" spans="1:15" ht="13.5" thickBot="1" x14ac:dyDescent="0.25">
      <c r="B2" s="200"/>
      <c r="C2" s="200"/>
      <c r="D2" s="200"/>
      <c r="E2" s="200"/>
      <c r="F2" s="200"/>
      <c r="G2" s="200"/>
      <c r="J2" s="199"/>
      <c r="K2" s="199"/>
      <c r="L2" s="199"/>
      <c r="M2" s="199"/>
      <c r="N2" s="199"/>
      <c r="O2" s="199"/>
    </row>
    <row r="3" spans="1:15" ht="68.45" customHeight="1" thickBot="1" x14ac:dyDescent="0.25">
      <c r="B3" s="201" t="s">
        <v>433</v>
      </c>
      <c r="C3" s="202"/>
      <c r="D3" s="201" t="s">
        <v>434</v>
      </c>
      <c r="E3" s="203"/>
      <c r="F3" s="201" t="s">
        <v>435</v>
      </c>
      <c r="G3" s="203"/>
      <c r="J3" s="201" t="s">
        <v>436</v>
      </c>
      <c r="K3" s="202"/>
      <c r="L3" s="196" t="s">
        <v>437</v>
      </c>
      <c r="M3" s="197"/>
      <c r="N3" s="196" t="s">
        <v>438</v>
      </c>
      <c r="O3" s="197"/>
    </row>
    <row r="4" spans="1:15" ht="26.25" thickBot="1" x14ac:dyDescent="0.25">
      <c r="A4" s="64" t="s">
        <v>439</v>
      </c>
      <c r="B4" s="65" t="s">
        <v>440</v>
      </c>
      <c r="C4" s="65" t="s">
        <v>441</v>
      </c>
      <c r="D4" s="65" t="s">
        <v>440</v>
      </c>
      <c r="E4" s="66" t="s">
        <v>441</v>
      </c>
      <c r="F4" s="65" t="s">
        <v>440</v>
      </c>
      <c r="G4" s="66" t="s">
        <v>441</v>
      </c>
      <c r="J4" s="152" t="s">
        <v>442</v>
      </c>
      <c r="K4" s="152" t="s">
        <v>443</v>
      </c>
      <c r="L4" s="152" t="s">
        <v>442</v>
      </c>
      <c r="M4" s="152" t="s">
        <v>443</v>
      </c>
      <c r="N4" s="152" t="s">
        <v>442</v>
      </c>
      <c r="O4" s="152" t="s">
        <v>443</v>
      </c>
    </row>
    <row r="5" spans="1:15" ht="15.75" thickBot="1" x14ac:dyDescent="0.3">
      <c r="A5" s="67" t="s">
        <v>444</v>
      </c>
      <c r="B5" s="68">
        <v>85</v>
      </c>
      <c r="C5" s="69">
        <v>34</v>
      </c>
      <c r="D5" s="68">
        <v>77</v>
      </c>
      <c r="E5" s="69">
        <v>26</v>
      </c>
      <c r="F5" s="70">
        <v>6.6</v>
      </c>
      <c r="G5" s="69">
        <v>17</v>
      </c>
      <c r="I5" s="269" t="s">
        <v>325</v>
      </c>
      <c r="J5" s="270">
        <v>0.69</v>
      </c>
      <c r="K5" s="271">
        <v>812</v>
      </c>
      <c r="L5" s="270">
        <v>0.83</v>
      </c>
      <c r="M5" s="271">
        <v>820</v>
      </c>
      <c r="N5" s="270">
        <v>0.87</v>
      </c>
      <c r="O5" s="271">
        <v>823</v>
      </c>
    </row>
    <row r="6" spans="1:15" ht="15" x14ac:dyDescent="0.25">
      <c r="A6" s="4" t="s">
        <v>23</v>
      </c>
      <c r="B6" s="68">
        <v>88</v>
      </c>
      <c r="C6" s="69">
        <v>692</v>
      </c>
      <c r="D6" s="68">
        <v>86</v>
      </c>
      <c r="E6" s="69">
        <v>469</v>
      </c>
      <c r="F6" s="70">
        <v>7.3</v>
      </c>
      <c r="G6" s="69">
        <v>456</v>
      </c>
    </row>
    <row r="7" spans="1:15" ht="15" x14ac:dyDescent="0.25">
      <c r="A7" s="4" t="s">
        <v>24</v>
      </c>
      <c r="B7" s="68">
        <v>92</v>
      </c>
      <c r="C7" s="69">
        <v>102</v>
      </c>
      <c r="D7" s="68">
        <v>90</v>
      </c>
      <c r="E7" s="69">
        <v>80</v>
      </c>
      <c r="F7" s="70">
        <v>7.5</v>
      </c>
      <c r="G7" s="69">
        <v>74</v>
      </c>
      <c r="I7" s="153" t="s">
        <v>445</v>
      </c>
    </row>
    <row r="8" spans="1:15" ht="15" x14ac:dyDescent="0.25">
      <c r="A8" s="4" t="s">
        <v>25</v>
      </c>
      <c r="B8" s="68">
        <v>92</v>
      </c>
      <c r="C8" s="69">
        <v>125</v>
      </c>
      <c r="D8" s="68">
        <v>85</v>
      </c>
      <c r="E8" s="69">
        <v>97</v>
      </c>
      <c r="F8" s="70">
        <v>7.9</v>
      </c>
      <c r="G8" s="69">
        <v>82</v>
      </c>
    </row>
    <row r="9" spans="1:15" ht="15" x14ac:dyDescent="0.25">
      <c r="A9" s="4" t="s">
        <v>26</v>
      </c>
      <c r="B9" s="68">
        <v>88</v>
      </c>
      <c r="C9" s="69">
        <v>176</v>
      </c>
      <c r="D9" s="68">
        <v>83</v>
      </c>
      <c r="E9" s="69">
        <v>127</v>
      </c>
      <c r="F9" s="70">
        <v>7.6</v>
      </c>
      <c r="G9" s="69">
        <v>121</v>
      </c>
    </row>
    <row r="10" spans="1:15" ht="15" x14ac:dyDescent="0.25">
      <c r="A10" s="4" t="s">
        <v>27</v>
      </c>
      <c r="B10" s="68">
        <v>87</v>
      </c>
      <c r="C10" s="69">
        <v>320</v>
      </c>
      <c r="D10" s="68">
        <v>84</v>
      </c>
      <c r="E10" s="69">
        <v>251</v>
      </c>
      <c r="F10" s="70">
        <v>7.9</v>
      </c>
      <c r="G10" s="69">
        <v>222</v>
      </c>
    </row>
    <row r="11" spans="1:15" ht="15" x14ac:dyDescent="0.25">
      <c r="A11" s="4" t="s">
        <v>28</v>
      </c>
      <c r="B11" s="71">
        <v>80</v>
      </c>
      <c r="C11" s="72">
        <v>5</v>
      </c>
      <c r="D11" s="71">
        <v>50</v>
      </c>
      <c r="E11" s="72">
        <v>4</v>
      </c>
      <c r="F11" s="73">
        <v>6.2</v>
      </c>
      <c r="G11" s="72">
        <v>4</v>
      </c>
    </row>
    <row r="12" spans="1:15" ht="15" x14ac:dyDescent="0.25">
      <c r="A12" s="4" t="s">
        <v>29</v>
      </c>
      <c r="B12" s="71">
        <v>89</v>
      </c>
      <c r="C12" s="72">
        <v>1254</v>
      </c>
      <c r="D12" s="71">
        <v>88</v>
      </c>
      <c r="E12" s="72">
        <v>751</v>
      </c>
      <c r="F12" s="73">
        <v>7.9</v>
      </c>
      <c r="G12" s="72">
        <v>717</v>
      </c>
    </row>
    <row r="13" spans="1:15" ht="15" x14ac:dyDescent="0.25">
      <c r="A13" s="4" t="s">
        <v>30</v>
      </c>
      <c r="B13" s="71">
        <v>93</v>
      </c>
      <c r="C13" s="72">
        <v>29</v>
      </c>
      <c r="D13" s="71">
        <v>93</v>
      </c>
      <c r="E13" s="72">
        <v>15</v>
      </c>
      <c r="F13" s="73">
        <v>7.3</v>
      </c>
      <c r="G13" s="72">
        <v>15</v>
      </c>
    </row>
    <row r="14" spans="1:15" ht="15" x14ac:dyDescent="0.25">
      <c r="A14" s="4" t="s">
        <v>31</v>
      </c>
      <c r="B14" s="71">
        <v>93</v>
      </c>
      <c r="C14" s="72">
        <v>284</v>
      </c>
      <c r="D14" s="71">
        <v>89</v>
      </c>
      <c r="E14" s="72">
        <v>244</v>
      </c>
      <c r="F14" s="73">
        <v>8.1999999999999993</v>
      </c>
      <c r="G14" s="72">
        <v>234</v>
      </c>
    </row>
    <row r="15" spans="1:15" ht="15" x14ac:dyDescent="0.25">
      <c r="A15" s="4" t="s">
        <v>32</v>
      </c>
      <c r="B15" s="71">
        <v>87</v>
      </c>
      <c r="C15" s="72">
        <v>248</v>
      </c>
      <c r="D15" s="71">
        <v>86</v>
      </c>
      <c r="E15" s="72">
        <v>184</v>
      </c>
      <c r="F15" s="73">
        <v>7.4</v>
      </c>
      <c r="G15" s="72">
        <v>179</v>
      </c>
    </row>
    <row r="16" spans="1:15" ht="15" x14ac:dyDescent="0.25">
      <c r="A16" s="4" t="s">
        <v>33</v>
      </c>
      <c r="B16" s="71">
        <v>100</v>
      </c>
      <c r="C16" s="72">
        <v>1</v>
      </c>
      <c r="D16" s="71">
        <v>75</v>
      </c>
      <c r="E16" s="72">
        <v>4</v>
      </c>
      <c r="F16" s="73">
        <v>6.5</v>
      </c>
      <c r="G16" s="72">
        <v>4</v>
      </c>
    </row>
    <row r="17" spans="1:7" ht="15" x14ac:dyDescent="0.25">
      <c r="A17" s="4" t="s">
        <v>34</v>
      </c>
      <c r="B17" s="71">
        <v>0</v>
      </c>
      <c r="C17" s="72">
        <v>1</v>
      </c>
      <c r="D17" s="71">
        <v>100</v>
      </c>
      <c r="E17" s="72">
        <v>1</v>
      </c>
      <c r="F17" s="73">
        <v>9</v>
      </c>
      <c r="G17" s="72">
        <v>1</v>
      </c>
    </row>
    <row r="18" spans="1:7" ht="15" x14ac:dyDescent="0.25">
      <c r="A18" s="4" t="s">
        <v>35</v>
      </c>
      <c r="B18" s="71">
        <v>88</v>
      </c>
      <c r="C18" s="72">
        <v>78</v>
      </c>
      <c r="D18" s="71">
        <v>76</v>
      </c>
      <c r="E18" s="72">
        <v>33</v>
      </c>
      <c r="F18" s="73">
        <v>5.4</v>
      </c>
      <c r="G18" s="72">
        <v>33</v>
      </c>
    </row>
    <row r="19" spans="1:7" ht="15" x14ac:dyDescent="0.25">
      <c r="A19" s="4" t="s">
        <v>345</v>
      </c>
      <c r="B19" s="71">
        <v>80</v>
      </c>
      <c r="C19" s="72">
        <v>5</v>
      </c>
      <c r="D19" s="71">
        <v>100</v>
      </c>
      <c r="E19" s="72">
        <v>5</v>
      </c>
      <c r="F19" s="73">
        <v>8.8000000000000007</v>
      </c>
      <c r="G19" s="72">
        <v>5</v>
      </c>
    </row>
    <row r="20" spans="1:7" ht="15" x14ac:dyDescent="0.25">
      <c r="A20" s="4" t="s">
        <v>37</v>
      </c>
      <c r="B20" s="71">
        <v>89</v>
      </c>
      <c r="C20" s="72">
        <v>113</v>
      </c>
      <c r="D20" s="71">
        <v>81</v>
      </c>
      <c r="E20" s="72">
        <v>80</v>
      </c>
      <c r="F20" s="73">
        <v>7.8</v>
      </c>
      <c r="G20" s="72">
        <v>76</v>
      </c>
    </row>
    <row r="21" spans="1:7" ht="15" x14ac:dyDescent="0.25">
      <c r="A21" s="4" t="s">
        <v>38</v>
      </c>
      <c r="B21" s="71">
        <v>91</v>
      </c>
      <c r="C21" s="72">
        <v>1748</v>
      </c>
      <c r="D21" s="71">
        <v>89</v>
      </c>
      <c r="E21" s="72">
        <v>976</v>
      </c>
      <c r="F21" s="73">
        <v>7.7</v>
      </c>
      <c r="G21" s="72">
        <v>928</v>
      </c>
    </row>
    <row r="22" spans="1:7" ht="15" x14ac:dyDescent="0.25">
      <c r="A22" s="4" t="s">
        <v>39</v>
      </c>
      <c r="B22" s="71">
        <v>71</v>
      </c>
      <c r="C22" s="72">
        <v>7</v>
      </c>
      <c r="D22" s="71">
        <v>80</v>
      </c>
      <c r="E22" s="72">
        <v>5</v>
      </c>
      <c r="F22" s="73">
        <v>8.1999999999999993</v>
      </c>
      <c r="G22" s="72">
        <v>6</v>
      </c>
    </row>
    <row r="23" spans="1:7" ht="15" x14ac:dyDescent="0.25">
      <c r="A23" s="4" t="s">
        <v>446</v>
      </c>
      <c r="B23" s="71">
        <v>95</v>
      </c>
      <c r="C23" s="72">
        <v>19</v>
      </c>
      <c r="D23" s="71">
        <v>92</v>
      </c>
      <c r="E23" s="72">
        <v>13</v>
      </c>
      <c r="F23" s="73">
        <v>7.8</v>
      </c>
      <c r="G23" s="72">
        <v>12</v>
      </c>
    </row>
    <row r="24" spans="1:7" ht="15" x14ac:dyDescent="0.25">
      <c r="A24" s="4" t="s">
        <v>41</v>
      </c>
      <c r="B24" s="71">
        <v>100</v>
      </c>
      <c r="C24" s="72">
        <v>9</v>
      </c>
      <c r="D24" s="71">
        <v>100</v>
      </c>
      <c r="E24" s="72">
        <v>8</v>
      </c>
      <c r="F24" s="73">
        <v>8.1999999999999993</v>
      </c>
      <c r="G24" s="72">
        <v>6</v>
      </c>
    </row>
    <row r="25" spans="1:7" ht="15" x14ac:dyDescent="0.25">
      <c r="A25" s="4" t="s">
        <v>42</v>
      </c>
      <c r="B25" s="71">
        <v>95</v>
      </c>
      <c r="C25" s="72">
        <v>65</v>
      </c>
      <c r="D25" s="71">
        <v>81</v>
      </c>
      <c r="E25" s="72">
        <v>47</v>
      </c>
      <c r="F25" s="73">
        <v>7.2</v>
      </c>
      <c r="G25" s="72">
        <v>43</v>
      </c>
    </row>
    <row r="26" spans="1:7" ht="15" x14ac:dyDescent="0.25">
      <c r="A26" s="4" t="s">
        <v>447</v>
      </c>
      <c r="B26" s="71">
        <v>74</v>
      </c>
      <c r="C26" s="72">
        <v>42</v>
      </c>
      <c r="D26" s="71">
        <v>85</v>
      </c>
      <c r="E26" s="72">
        <v>34</v>
      </c>
      <c r="F26" s="73">
        <v>7.6</v>
      </c>
      <c r="G26" s="72">
        <v>33</v>
      </c>
    </row>
    <row r="27" spans="1:7" ht="15" x14ac:dyDescent="0.25">
      <c r="A27" s="4" t="s">
        <v>44</v>
      </c>
      <c r="B27" s="71">
        <v>90</v>
      </c>
      <c r="C27" s="72">
        <v>73</v>
      </c>
      <c r="D27" s="71">
        <v>89</v>
      </c>
      <c r="E27" s="72">
        <v>44</v>
      </c>
      <c r="F27" s="73">
        <v>7.9</v>
      </c>
      <c r="G27" s="72">
        <v>40</v>
      </c>
    </row>
    <row r="28" spans="1:7" ht="15" x14ac:dyDescent="0.25">
      <c r="A28" s="4" t="s">
        <v>45</v>
      </c>
      <c r="B28" s="71">
        <v>95</v>
      </c>
      <c r="C28" s="72">
        <v>21</v>
      </c>
      <c r="D28" s="71">
        <v>100</v>
      </c>
      <c r="E28" s="72">
        <v>19</v>
      </c>
      <c r="F28" s="73">
        <v>8.9</v>
      </c>
      <c r="G28" s="72">
        <v>14</v>
      </c>
    </row>
    <row r="29" spans="1:7" ht="15" x14ac:dyDescent="0.25">
      <c r="A29" s="4" t="s">
        <v>46</v>
      </c>
      <c r="B29" s="71">
        <v>96</v>
      </c>
      <c r="C29" s="72">
        <v>119</v>
      </c>
      <c r="D29" s="71">
        <v>84</v>
      </c>
      <c r="E29" s="72">
        <v>74</v>
      </c>
      <c r="F29" s="73">
        <v>7.6</v>
      </c>
      <c r="G29" s="72">
        <v>73</v>
      </c>
    </row>
    <row r="30" spans="1:7" ht="15" x14ac:dyDescent="0.25">
      <c r="A30" s="4" t="s">
        <v>47</v>
      </c>
      <c r="B30" s="71">
        <v>90</v>
      </c>
      <c r="C30" s="72">
        <v>567</v>
      </c>
      <c r="D30" s="71">
        <v>88</v>
      </c>
      <c r="E30" s="72">
        <v>370</v>
      </c>
      <c r="F30" s="73">
        <v>8.4</v>
      </c>
      <c r="G30" s="72">
        <v>357</v>
      </c>
    </row>
    <row r="31" spans="1:7" ht="15" x14ac:dyDescent="0.25">
      <c r="A31" s="4" t="s">
        <v>48</v>
      </c>
      <c r="B31" s="71">
        <v>84</v>
      </c>
      <c r="C31" s="72">
        <v>217</v>
      </c>
      <c r="D31" s="71">
        <v>83</v>
      </c>
      <c r="E31" s="72">
        <v>160</v>
      </c>
      <c r="F31" s="73">
        <v>7.5</v>
      </c>
      <c r="G31" s="72">
        <v>137</v>
      </c>
    </row>
    <row r="32" spans="1:7" ht="15" x14ac:dyDescent="0.25">
      <c r="A32" s="4" t="s">
        <v>50</v>
      </c>
      <c r="B32" s="71">
        <v>94</v>
      </c>
      <c r="C32" s="72">
        <v>62</v>
      </c>
      <c r="D32" s="71">
        <v>77</v>
      </c>
      <c r="E32" s="72">
        <v>47</v>
      </c>
      <c r="F32" s="73">
        <v>7.9</v>
      </c>
      <c r="G32" s="72">
        <v>45</v>
      </c>
    </row>
    <row r="33" spans="1:7" ht="15" x14ac:dyDescent="0.25">
      <c r="A33" s="4" t="s">
        <v>448</v>
      </c>
      <c r="B33" s="71">
        <v>89</v>
      </c>
      <c r="C33" s="72">
        <v>47</v>
      </c>
      <c r="D33" s="71">
        <v>97</v>
      </c>
      <c r="E33" s="72">
        <v>39</v>
      </c>
      <c r="F33" s="73">
        <v>8.6</v>
      </c>
      <c r="G33" s="72">
        <v>30</v>
      </c>
    </row>
    <row r="34" spans="1:7" ht="15" x14ac:dyDescent="0.25">
      <c r="A34" s="4" t="s">
        <v>52</v>
      </c>
      <c r="B34" s="71">
        <v>72</v>
      </c>
      <c r="C34" s="72">
        <v>18</v>
      </c>
      <c r="D34" s="71">
        <v>100</v>
      </c>
      <c r="E34" s="72">
        <v>13</v>
      </c>
      <c r="F34" s="73">
        <v>7.4</v>
      </c>
      <c r="G34" s="72">
        <v>12</v>
      </c>
    </row>
    <row r="35" spans="1:7" ht="15" x14ac:dyDescent="0.25">
      <c r="A35" s="4" t="s">
        <v>53</v>
      </c>
      <c r="B35" s="71">
        <v>95</v>
      </c>
      <c r="C35" s="72">
        <v>307</v>
      </c>
      <c r="D35" s="71">
        <v>88</v>
      </c>
      <c r="E35" s="72">
        <v>198</v>
      </c>
      <c r="F35" s="73">
        <v>8.1</v>
      </c>
      <c r="G35" s="72">
        <v>189</v>
      </c>
    </row>
    <row r="36" spans="1:7" ht="15" x14ac:dyDescent="0.25">
      <c r="A36" s="4" t="s">
        <v>54</v>
      </c>
      <c r="B36" s="71">
        <v>93</v>
      </c>
      <c r="C36" s="72">
        <v>189</v>
      </c>
      <c r="D36" s="71">
        <v>87</v>
      </c>
      <c r="E36" s="72">
        <v>84</v>
      </c>
      <c r="F36" s="73">
        <v>8</v>
      </c>
      <c r="G36" s="72">
        <v>80</v>
      </c>
    </row>
    <row r="37" spans="1:7" ht="15" x14ac:dyDescent="0.25">
      <c r="A37" s="4" t="s">
        <v>55</v>
      </c>
      <c r="B37" s="71">
        <v>94</v>
      </c>
      <c r="C37" s="72">
        <v>35</v>
      </c>
      <c r="D37" s="71">
        <v>80</v>
      </c>
      <c r="E37" s="72">
        <v>15</v>
      </c>
      <c r="F37" s="73">
        <v>7.5</v>
      </c>
      <c r="G37" s="72">
        <v>16</v>
      </c>
    </row>
    <row r="38" spans="1:7" ht="15" x14ac:dyDescent="0.25">
      <c r="A38" s="4" t="s">
        <v>449</v>
      </c>
      <c r="B38" s="71">
        <v>99</v>
      </c>
      <c r="C38" s="72">
        <v>81</v>
      </c>
      <c r="D38" s="71">
        <v>93</v>
      </c>
      <c r="E38" s="72">
        <v>55</v>
      </c>
      <c r="F38" s="73">
        <v>8.1999999999999993</v>
      </c>
      <c r="G38" s="72">
        <v>53</v>
      </c>
    </row>
    <row r="39" spans="1:7" ht="15" x14ac:dyDescent="0.25">
      <c r="A39" s="4" t="s">
        <v>450</v>
      </c>
      <c r="B39" s="71">
        <v>86</v>
      </c>
      <c r="C39" s="72">
        <v>142</v>
      </c>
      <c r="D39" s="71">
        <v>84</v>
      </c>
      <c r="E39" s="72">
        <v>106</v>
      </c>
      <c r="F39" s="73">
        <v>8</v>
      </c>
      <c r="G39" s="72">
        <v>96</v>
      </c>
    </row>
    <row r="40" spans="1:7" ht="15" x14ac:dyDescent="0.25">
      <c r="A40" s="4" t="s">
        <v>58</v>
      </c>
      <c r="B40" s="71">
        <v>89</v>
      </c>
      <c r="C40" s="72">
        <v>73</v>
      </c>
      <c r="D40" s="71">
        <v>91</v>
      </c>
      <c r="E40" s="72">
        <v>45</v>
      </c>
      <c r="F40" s="73">
        <v>8.1</v>
      </c>
      <c r="G40" s="72">
        <v>44</v>
      </c>
    </row>
    <row r="41" spans="1:7" ht="15" x14ac:dyDescent="0.25">
      <c r="A41" s="4" t="s">
        <v>59</v>
      </c>
      <c r="B41" s="71">
        <v>83</v>
      </c>
      <c r="C41" s="72">
        <v>40</v>
      </c>
      <c r="D41" s="71">
        <v>83</v>
      </c>
      <c r="E41" s="72">
        <v>30</v>
      </c>
      <c r="F41" s="73">
        <v>7.8</v>
      </c>
      <c r="G41" s="72">
        <v>29</v>
      </c>
    </row>
    <row r="42" spans="1:7" ht="15" x14ac:dyDescent="0.25">
      <c r="A42" s="4" t="s">
        <v>60</v>
      </c>
      <c r="B42" s="71">
        <v>60</v>
      </c>
      <c r="C42" s="72">
        <v>10</v>
      </c>
      <c r="D42" s="71">
        <v>67</v>
      </c>
      <c r="E42" s="72">
        <v>9</v>
      </c>
      <c r="F42" s="73">
        <v>6.3</v>
      </c>
      <c r="G42" s="72">
        <v>9</v>
      </c>
    </row>
    <row r="43" spans="1:7" ht="15" x14ac:dyDescent="0.25">
      <c r="A43" s="4" t="s">
        <v>451</v>
      </c>
      <c r="B43" s="71">
        <v>91</v>
      </c>
      <c r="C43" s="72">
        <v>505</v>
      </c>
      <c r="D43" s="71">
        <v>81</v>
      </c>
      <c r="E43" s="72">
        <v>338</v>
      </c>
      <c r="F43" s="73">
        <v>7.8</v>
      </c>
      <c r="G43" s="72">
        <v>324</v>
      </c>
    </row>
    <row r="44" spans="1:7" ht="15" x14ac:dyDescent="0.25">
      <c r="A44" s="4" t="s">
        <v>62</v>
      </c>
      <c r="B44" s="71">
        <v>83</v>
      </c>
      <c r="C44" s="72">
        <v>154</v>
      </c>
      <c r="D44" s="71">
        <v>88</v>
      </c>
      <c r="E44" s="72">
        <v>117</v>
      </c>
      <c r="F44" s="73">
        <v>7.8</v>
      </c>
      <c r="G44" s="72">
        <v>99</v>
      </c>
    </row>
    <row r="45" spans="1:7" ht="15" x14ac:dyDescent="0.25">
      <c r="A45" s="4" t="s">
        <v>64</v>
      </c>
      <c r="B45" s="71">
        <v>90</v>
      </c>
      <c r="C45" s="72">
        <v>78</v>
      </c>
      <c r="D45" s="71">
        <v>89</v>
      </c>
      <c r="E45" s="72">
        <v>61</v>
      </c>
      <c r="F45" s="73">
        <v>6.8</v>
      </c>
      <c r="G45" s="72">
        <v>55</v>
      </c>
    </row>
    <row r="46" spans="1:7" ht="15" x14ac:dyDescent="0.25">
      <c r="A46" s="4" t="s">
        <v>65</v>
      </c>
      <c r="B46" s="71">
        <v>90</v>
      </c>
      <c r="C46" s="72">
        <v>106</v>
      </c>
      <c r="D46" s="71">
        <v>86</v>
      </c>
      <c r="E46" s="72">
        <v>80</v>
      </c>
      <c r="F46" s="73">
        <v>7.6</v>
      </c>
      <c r="G46" s="72">
        <v>75</v>
      </c>
    </row>
    <row r="47" spans="1:7" ht="15" x14ac:dyDescent="0.25">
      <c r="A47" s="4" t="s">
        <v>66</v>
      </c>
      <c r="B47" s="71">
        <v>0</v>
      </c>
      <c r="C47" s="72">
        <v>1</v>
      </c>
      <c r="D47" s="71">
        <v>50</v>
      </c>
      <c r="E47" s="72">
        <v>2</v>
      </c>
      <c r="F47" s="73">
        <v>7</v>
      </c>
      <c r="G47" s="72">
        <v>2</v>
      </c>
    </row>
    <row r="48" spans="1:7" ht="15" x14ac:dyDescent="0.25">
      <c r="A48" s="4" t="s">
        <v>67</v>
      </c>
      <c r="B48" s="71">
        <v>92</v>
      </c>
      <c r="C48" s="72">
        <v>618</v>
      </c>
      <c r="D48" s="71">
        <v>86</v>
      </c>
      <c r="E48" s="72">
        <v>427</v>
      </c>
      <c r="F48" s="73">
        <v>7.5</v>
      </c>
      <c r="G48" s="72">
        <v>420</v>
      </c>
    </row>
    <row r="49" spans="1:7" ht="15" x14ac:dyDescent="0.25">
      <c r="A49" s="4" t="s">
        <v>68</v>
      </c>
      <c r="B49" s="71">
        <v>91</v>
      </c>
      <c r="C49" s="72">
        <v>65</v>
      </c>
      <c r="D49" s="71">
        <v>86</v>
      </c>
      <c r="E49" s="72">
        <v>43</v>
      </c>
      <c r="F49" s="73">
        <v>7.6</v>
      </c>
      <c r="G49" s="72">
        <v>41</v>
      </c>
    </row>
    <row r="50" spans="1:7" ht="15" x14ac:dyDescent="0.25">
      <c r="A50" s="4" t="s">
        <v>69</v>
      </c>
      <c r="B50" s="71">
        <v>84</v>
      </c>
      <c r="C50" s="72">
        <v>86</v>
      </c>
      <c r="D50" s="71">
        <v>87</v>
      </c>
      <c r="E50" s="72">
        <v>68</v>
      </c>
      <c r="F50" s="73">
        <v>7.8</v>
      </c>
      <c r="G50" s="72">
        <v>68</v>
      </c>
    </row>
    <row r="51" spans="1:7" ht="15.75" thickBot="1" x14ac:dyDescent="0.3">
      <c r="A51" s="5" t="s">
        <v>70</v>
      </c>
      <c r="B51" s="74">
        <v>83</v>
      </c>
      <c r="C51" s="75">
        <v>35</v>
      </c>
      <c r="D51" s="74">
        <v>81</v>
      </c>
      <c r="E51" s="75">
        <v>31</v>
      </c>
      <c r="F51" s="76">
        <v>7.4</v>
      </c>
      <c r="G51" s="75">
        <v>28</v>
      </c>
    </row>
    <row r="52" spans="1:7" x14ac:dyDescent="0.2">
      <c r="C52" s="6"/>
      <c r="E52" s="6"/>
      <c r="G52" s="6"/>
    </row>
  </sheetData>
  <mergeCells count="8">
    <mergeCell ref="N3:O3"/>
    <mergeCell ref="L3:M3"/>
    <mergeCell ref="J1:O2"/>
    <mergeCell ref="B2:G2"/>
    <mergeCell ref="B3:C3"/>
    <mergeCell ref="D3:E3"/>
    <mergeCell ref="F3:G3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zoomScaleNormal="100" workbookViewId="0">
      <pane xSplit="1" ySplit="3" topLeftCell="B4" activePane="bottomRight" state="frozen"/>
      <selection pane="topRight" activeCell="I3" sqref="I3"/>
      <selection pane="bottomLeft" activeCell="I3" sqref="I3"/>
      <selection pane="bottomRight" activeCell="A32" sqref="A32:E32"/>
    </sheetView>
  </sheetViews>
  <sheetFormatPr defaultColWidth="8.7109375" defaultRowHeight="15.75" x14ac:dyDescent="0.25"/>
  <cols>
    <col min="1" max="1" width="36.28515625" style="20" customWidth="1"/>
    <col min="2" max="2" width="18.5703125" style="21" customWidth="1"/>
    <col min="3" max="3" width="13.42578125" style="21" customWidth="1"/>
    <col min="4" max="4" width="15.42578125" style="21" customWidth="1"/>
    <col min="5" max="5" width="18" style="21" customWidth="1"/>
    <col min="6" max="16384" width="8.7109375" style="20"/>
  </cols>
  <sheetData>
    <row r="1" spans="1:5" ht="21" x14ac:dyDescent="0.35">
      <c r="A1" s="18" t="s">
        <v>16</v>
      </c>
    </row>
    <row r="2" spans="1:5" ht="18.75" x14ac:dyDescent="0.3">
      <c r="A2" s="122"/>
      <c r="B2" s="122"/>
      <c r="C2" s="122"/>
      <c r="D2" s="122"/>
      <c r="E2" s="122"/>
    </row>
    <row r="3" spans="1:5" ht="38.25" customHeight="1" x14ac:dyDescent="0.25">
      <c r="A3" s="19" t="s">
        <v>17</v>
      </c>
      <c r="B3" s="55" t="s">
        <v>18</v>
      </c>
      <c r="C3" s="55" t="s">
        <v>19</v>
      </c>
      <c r="D3" s="55" t="s">
        <v>20</v>
      </c>
      <c r="E3" s="22" t="s">
        <v>21</v>
      </c>
    </row>
    <row r="4" spans="1:5" x14ac:dyDescent="0.25">
      <c r="A4" s="20" t="s">
        <v>22</v>
      </c>
      <c r="B4" s="21">
        <v>117</v>
      </c>
      <c r="C4" s="21">
        <v>55</v>
      </c>
      <c r="D4" s="21">
        <v>107</v>
      </c>
      <c r="E4" s="21">
        <f>SUM(B4:D4)</f>
        <v>279</v>
      </c>
    </row>
    <row r="5" spans="1:5" x14ac:dyDescent="0.25">
      <c r="A5" s="56" t="s">
        <v>23</v>
      </c>
      <c r="B5" s="120">
        <v>1997</v>
      </c>
      <c r="C5" s="120">
        <v>742</v>
      </c>
      <c r="D5" s="21">
        <v>86</v>
      </c>
      <c r="E5" s="21">
        <f t="shared" ref="E5:E52" si="0">SUM(B5:D5)</f>
        <v>2825</v>
      </c>
    </row>
    <row r="6" spans="1:5" x14ac:dyDescent="0.25">
      <c r="A6" s="20" t="s">
        <v>24</v>
      </c>
      <c r="B6" s="21">
        <v>285</v>
      </c>
      <c r="C6" s="21">
        <v>80</v>
      </c>
      <c r="D6" s="21">
        <v>23</v>
      </c>
      <c r="E6" s="21">
        <f t="shared" si="0"/>
        <v>388</v>
      </c>
    </row>
    <row r="7" spans="1:5" x14ac:dyDescent="0.25">
      <c r="A7" s="20" t="s">
        <v>25</v>
      </c>
      <c r="B7" s="21">
        <v>308</v>
      </c>
      <c r="C7" s="21">
        <v>57</v>
      </c>
      <c r="D7" s="21">
        <v>15</v>
      </c>
      <c r="E7" s="21">
        <f t="shared" si="0"/>
        <v>380</v>
      </c>
    </row>
    <row r="8" spans="1:5" x14ac:dyDescent="0.25">
      <c r="A8" s="20" t="s">
        <v>26</v>
      </c>
      <c r="B8" s="21">
        <v>567</v>
      </c>
      <c r="C8" s="21">
        <v>192</v>
      </c>
      <c r="D8" s="21">
        <v>85</v>
      </c>
      <c r="E8" s="21">
        <f t="shared" si="0"/>
        <v>844</v>
      </c>
    </row>
    <row r="9" spans="1:5" x14ac:dyDescent="0.25">
      <c r="A9" s="20" t="s">
        <v>27</v>
      </c>
      <c r="B9" s="21">
        <v>659</v>
      </c>
      <c r="C9" s="21">
        <v>215</v>
      </c>
      <c r="D9" s="21">
        <v>66</v>
      </c>
      <c r="E9" s="21">
        <f t="shared" si="0"/>
        <v>940</v>
      </c>
    </row>
    <row r="10" spans="1:5" x14ac:dyDescent="0.25">
      <c r="A10" s="20" t="s">
        <v>28</v>
      </c>
      <c r="B10" s="21">
        <v>4</v>
      </c>
      <c r="C10" s="21">
        <v>8</v>
      </c>
      <c r="E10" s="21">
        <f t="shared" si="0"/>
        <v>12</v>
      </c>
    </row>
    <row r="11" spans="1:5" x14ac:dyDescent="0.25">
      <c r="A11" s="20" t="s">
        <v>29</v>
      </c>
      <c r="B11" s="21">
        <v>4762</v>
      </c>
      <c r="C11" s="21">
        <v>454</v>
      </c>
      <c r="D11" s="21">
        <v>402</v>
      </c>
      <c r="E11" s="21">
        <f t="shared" si="0"/>
        <v>5618</v>
      </c>
    </row>
    <row r="12" spans="1:5" x14ac:dyDescent="0.25">
      <c r="A12" s="20" t="s">
        <v>30</v>
      </c>
      <c r="B12" s="21">
        <v>90</v>
      </c>
      <c r="C12" s="21">
        <v>50</v>
      </c>
      <c r="E12" s="21">
        <f t="shared" si="0"/>
        <v>140</v>
      </c>
    </row>
    <row r="13" spans="1:5" x14ac:dyDescent="0.25">
      <c r="A13" s="20" t="s">
        <v>31</v>
      </c>
      <c r="B13" s="21">
        <v>569</v>
      </c>
      <c r="C13" s="21">
        <v>141</v>
      </c>
      <c r="D13" s="21">
        <v>1</v>
      </c>
      <c r="E13" s="21">
        <f t="shared" si="0"/>
        <v>711</v>
      </c>
    </row>
    <row r="14" spans="1:5" x14ac:dyDescent="0.25">
      <c r="A14" s="20" t="s">
        <v>32</v>
      </c>
      <c r="B14" s="21">
        <v>510</v>
      </c>
      <c r="C14" s="21">
        <v>72</v>
      </c>
      <c r="D14" s="21">
        <v>94</v>
      </c>
      <c r="E14" s="21">
        <f t="shared" si="0"/>
        <v>676</v>
      </c>
    </row>
    <row r="15" spans="1:5" x14ac:dyDescent="0.25">
      <c r="A15" s="20" t="s">
        <v>33</v>
      </c>
      <c r="B15" s="21">
        <v>35</v>
      </c>
      <c r="E15" s="21">
        <f t="shared" si="0"/>
        <v>35</v>
      </c>
    </row>
    <row r="16" spans="1:5" x14ac:dyDescent="0.25">
      <c r="A16" s="20" t="s">
        <v>34</v>
      </c>
      <c r="B16" s="21">
        <v>26</v>
      </c>
      <c r="C16" s="21">
        <v>8</v>
      </c>
      <c r="E16" s="21">
        <f t="shared" si="0"/>
        <v>34</v>
      </c>
    </row>
    <row r="17" spans="1:5" x14ac:dyDescent="0.25">
      <c r="A17" s="20" t="s">
        <v>35</v>
      </c>
      <c r="B17" s="21">
        <v>184</v>
      </c>
      <c r="C17" s="21">
        <v>23</v>
      </c>
      <c r="D17" s="21">
        <v>6</v>
      </c>
      <c r="E17" s="21">
        <f t="shared" si="0"/>
        <v>213</v>
      </c>
    </row>
    <row r="18" spans="1:5" x14ac:dyDescent="0.25">
      <c r="A18" s="20" t="s">
        <v>36</v>
      </c>
      <c r="B18" s="21">
        <v>289</v>
      </c>
      <c r="C18" s="21">
        <v>42</v>
      </c>
      <c r="D18" s="21">
        <v>26</v>
      </c>
      <c r="E18" s="21">
        <f t="shared" si="0"/>
        <v>357</v>
      </c>
    </row>
    <row r="19" spans="1:5" x14ac:dyDescent="0.25">
      <c r="A19" s="20" t="s">
        <v>37</v>
      </c>
      <c r="B19" s="21">
        <v>318</v>
      </c>
      <c r="C19" s="21">
        <v>15</v>
      </c>
      <c r="E19" s="21">
        <f t="shared" si="0"/>
        <v>333</v>
      </c>
    </row>
    <row r="20" spans="1:5" x14ac:dyDescent="0.25">
      <c r="A20" s="20" t="s">
        <v>38</v>
      </c>
      <c r="B20" s="21">
        <v>5265</v>
      </c>
      <c r="C20" s="21">
        <v>596</v>
      </c>
      <c r="D20" s="21">
        <v>384</v>
      </c>
      <c r="E20" s="21">
        <f t="shared" si="0"/>
        <v>6245</v>
      </c>
    </row>
    <row r="21" spans="1:5" x14ac:dyDescent="0.25">
      <c r="A21" s="20" t="s">
        <v>39</v>
      </c>
      <c r="B21" s="21">
        <v>18</v>
      </c>
      <c r="E21" s="21">
        <f t="shared" si="0"/>
        <v>18</v>
      </c>
    </row>
    <row r="22" spans="1:5" x14ac:dyDescent="0.25">
      <c r="A22" s="20" t="s">
        <v>40</v>
      </c>
      <c r="B22" s="21">
        <v>26</v>
      </c>
      <c r="C22" s="21">
        <v>1</v>
      </c>
      <c r="E22" s="21">
        <f t="shared" si="0"/>
        <v>27</v>
      </c>
    </row>
    <row r="23" spans="1:5" x14ac:dyDescent="0.25">
      <c r="A23" s="20" t="s">
        <v>41</v>
      </c>
      <c r="B23" s="21">
        <v>29</v>
      </c>
      <c r="C23" s="21">
        <v>16</v>
      </c>
      <c r="D23" s="21">
        <v>7</v>
      </c>
      <c r="E23" s="21">
        <f t="shared" si="0"/>
        <v>52</v>
      </c>
    </row>
    <row r="24" spans="1:5" x14ac:dyDescent="0.25">
      <c r="A24" s="20" t="s">
        <v>42</v>
      </c>
      <c r="B24" s="21">
        <v>305</v>
      </c>
      <c r="C24" s="21">
        <v>34</v>
      </c>
      <c r="D24" s="21">
        <v>23</v>
      </c>
      <c r="E24" s="21">
        <f t="shared" si="0"/>
        <v>362</v>
      </c>
    </row>
    <row r="25" spans="1:5" x14ac:dyDescent="0.25">
      <c r="A25" s="20" t="s">
        <v>43</v>
      </c>
      <c r="B25" s="21">
        <v>107</v>
      </c>
      <c r="C25" s="21">
        <v>25</v>
      </c>
      <c r="D25" s="21">
        <v>10</v>
      </c>
      <c r="E25" s="21">
        <f t="shared" si="0"/>
        <v>142</v>
      </c>
    </row>
    <row r="26" spans="1:5" x14ac:dyDescent="0.25">
      <c r="A26" s="20" t="s">
        <v>44</v>
      </c>
      <c r="B26" s="21">
        <v>220</v>
      </c>
      <c r="C26" s="21">
        <v>6</v>
      </c>
      <c r="D26" s="21">
        <v>33</v>
      </c>
      <c r="E26" s="21">
        <f t="shared" si="0"/>
        <v>259</v>
      </c>
    </row>
    <row r="27" spans="1:5" x14ac:dyDescent="0.25">
      <c r="A27" s="20" t="s">
        <v>45</v>
      </c>
      <c r="B27" s="21">
        <v>42</v>
      </c>
      <c r="C27" s="21">
        <v>72</v>
      </c>
      <c r="E27" s="21">
        <f t="shared" si="0"/>
        <v>114</v>
      </c>
    </row>
    <row r="28" spans="1:5" x14ac:dyDescent="0.25">
      <c r="A28" s="20" t="s">
        <v>46</v>
      </c>
      <c r="B28" s="21">
        <v>272</v>
      </c>
      <c r="C28" s="21">
        <v>59</v>
      </c>
      <c r="D28" s="21">
        <v>21</v>
      </c>
      <c r="E28" s="21">
        <f t="shared" si="0"/>
        <v>352</v>
      </c>
    </row>
    <row r="29" spans="1:5" x14ac:dyDescent="0.25">
      <c r="A29" s="20" t="s">
        <v>47</v>
      </c>
      <c r="B29" s="21">
        <v>1090</v>
      </c>
      <c r="C29" s="21">
        <v>162</v>
      </c>
      <c r="D29" s="21">
        <v>84</v>
      </c>
      <c r="E29" s="21">
        <f t="shared" si="0"/>
        <v>1336</v>
      </c>
    </row>
    <row r="30" spans="1:5" x14ac:dyDescent="0.25">
      <c r="A30" s="20" t="s">
        <v>48</v>
      </c>
      <c r="B30" s="21">
        <v>679</v>
      </c>
      <c r="C30" s="21">
        <v>315</v>
      </c>
      <c r="D30" s="21">
        <v>154</v>
      </c>
      <c r="E30" s="21">
        <f t="shared" si="0"/>
        <v>1148</v>
      </c>
    </row>
    <row r="31" spans="1:5" x14ac:dyDescent="0.25">
      <c r="A31" s="20" t="s">
        <v>49</v>
      </c>
      <c r="C31" s="21">
        <v>12</v>
      </c>
      <c r="E31" s="21">
        <f t="shared" si="0"/>
        <v>12</v>
      </c>
    </row>
    <row r="32" spans="1:5" x14ac:dyDescent="0.25">
      <c r="A32" s="20" t="s">
        <v>50</v>
      </c>
      <c r="B32" s="21">
        <v>158</v>
      </c>
      <c r="C32" s="21">
        <v>26</v>
      </c>
      <c r="E32" s="21">
        <f t="shared" si="0"/>
        <v>184</v>
      </c>
    </row>
    <row r="33" spans="1:5" x14ac:dyDescent="0.25">
      <c r="A33" s="20" t="s">
        <v>51</v>
      </c>
      <c r="B33" s="21">
        <v>169</v>
      </c>
      <c r="C33" s="21">
        <v>107</v>
      </c>
      <c r="D33" s="21">
        <v>8</v>
      </c>
      <c r="E33" s="21">
        <f t="shared" si="0"/>
        <v>284</v>
      </c>
    </row>
    <row r="34" spans="1:5" x14ac:dyDescent="0.25">
      <c r="A34" s="20" t="s">
        <v>52</v>
      </c>
      <c r="B34" s="21">
        <v>52</v>
      </c>
      <c r="C34" s="21">
        <v>22</v>
      </c>
      <c r="D34" s="21">
        <v>10</v>
      </c>
      <c r="E34" s="21">
        <f t="shared" si="0"/>
        <v>84</v>
      </c>
    </row>
    <row r="35" spans="1:5" x14ac:dyDescent="0.25">
      <c r="A35" s="20" t="s">
        <v>53</v>
      </c>
      <c r="B35" s="21">
        <v>593</v>
      </c>
      <c r="C35" s="21">
        <v>119</v>
      </c>
      <c r="E35" s="21">
        <f t="shared" si="0"/>
        <v>712</v>
      </c>
    </row>
    <row r="36" spans="1:5" x14ac:dyDescent="0.25">
      <c r="A36" s="20" t="s">
        <v>54</v>
      </c>
      <c r="B36" s="21">
        <v>301</v>
      </c>
      <c r="C36" s="21">
        <v>53</v>
      </c>
      <c r="E36" s="21">
        <f t="shared" si="0"/>
        <v>354</v>
      </c>
    </row>
    <row r="37" spans="1:5" x14ac:dyDescent="0.25">
      <c r="A37" s="20" t="s">
        <v>55</v>
      </c>
      <c r="B37" s="21">
        <v>51</v>
      </c>
      <c r="D37" s="21">
        <v>8</v>
      </c>
      <c r="E37" s="21">
        <f t="shared" si="0"/>
        <v>59</v>
      </c>
    </row>
    <row r="38" spans="1:5" x14ac:dyDescent="0.25">
      <c r="A38" s="20" t="s">
        <v>56</v>
      </c>
      <c r="B38" s="21">
        <v>154</v>
      </c>
      <c r="C38" s="21">
        <v>6</v>
      </c>
      <c r="D38" s="21">
        <v>12</v>
      </c>
      <c r="E38" s="21">
        <f t="shared" si="0"/>
        <v>172</v>
      </c>
    </row>
    <row r="39" spans="1:5" x14ac:dyDescent="0.25">
      <c r="A39" s="20" t="s">
        <v>57</v>
      </c>
      <c r="B39" s="21">
        <v>450</v>
      </c>
      <c r="C39" s="21">
        <v>184</v>
      </c>
      <c r="D39" s="21">
        <v>4</v>
      </c>
      <c r="E39" s="21">
        <f t="shared" si="0"/>
        <v>638</v>
      </c>
    </row>
    <row r="40" spans="1:5" x14ac:dyDescent="0.25">
      <c r="A40" s="20" t="s">
        <v>58</v>
      </c>
      <c r="B40" s="21">
        <v>190</v>
      </c>
      <c r="C40" s="21">
        <v>28</v>
      </c>
      <c r="D40" s="21">
        <v>8</v>
      </c>
      <c r="E40" s="21">
        <f t="shared" si="0"/>
        <v>226</v>
      </c>
    </row>
    <row r="41" spans="1:5" x14ac:dyDescent="0.25">
      <c r="A41" s="20" t="s">
        <v>59</v>
      </c>
      <c r="B41" s="21">
        <v>177</v>
      </c>
      <c r="C41" s="21">
        <v>46</v>
      </c>
      <c r="D41" s="21">
        <v>55</v>
      </c>
      <c r="E41" s="21">
        <f t="shared" si="0"/>
        <v>278</v>
      </c>
    </row>
    <row r="42" spans="1:5" x14ac:dyDescent="0.25">
      <c r="A42" s="20" t="s">
        <v>60</v>
      </c>
      <c r="B42" s="21">
        <v>280</v>
      </c>
      <c r="C42" s="21">
        <v>63</v>
      </c>
      <c r="D42" s="21">
        <v>8</v>
      </c>
      <c r="E42" s="21">
        <f t="shared" si="0"/>
        <v>351</v>
      </c>
    </row>
    <row r="43" spans="1:5" x14ac:dyDescent="0.25">
      <c r="A43" s="20" t="s">
        <v>61</v>
      </c>
      <c r="B43" s="21">
        <v>1106</v>
      </c>
      <c r="C43" s="21">
        <v>166</v>
      </c>
      <c r="D43" s="21">
        <v>206</v>
      </c>
      <c r="E43" s="21">
        <f t="shared" si="0"/>
        <v>1478</v>
      </c>
    </row>
    <row r="44" spans="1:5" x14ac:dyDescent="0.25">
      <c r="A44" s="20" t="s">
        <v>62</v>
      </c>
      <c r="B44" s="21">
        <v>524</v>
      </c>
      <c r="C44" s="21">
        <v>290</v>
      </c>
      <c r="D44" s="21">
        <v>4</v>
      </c>
      <c r="E44" s="21">
        <f t="shared" si="0"/>
        <v>818</v>
      </c>
    </row>
    <row r="45" spans="1:5" x14ac:dyDescent="0.25">
      <c r="A45" s="20" t="s">
        <v>63</v>
      </c>
      <c r="C45" s="21">
        <v>7</v>
      </c>
      <c r="E45" s="21">
        <f t="shared" si="0"/>
        <v>7</v>
      </c>
    </row>
    <row r="46" spans="1:5" x14ac:dyDescent="0.25">
      <c r="A46" s="20" t="s">
        <v>64</v>
      </c>
      <c r="B46" s="21">
        <v>264</v>
      </c>
      <c r="C46" s="21">
        <v>46</v>
      </c>
      <c r="D46" s="21">
        <v>15</v>
      </c>
      <c r="E46" s="21">
        <f t="shared" si="0"/>
        <v>325</v>
      </c>
    </row>
    <row r="47" spans="1:5" x14ac:dyDescent="0.25">
      <c r="A47" s="20" t="s">
        <v>65</v>
      </c>
      <c r="B47" s="21">
        <v>410</v>
      </c>
      <c r="C47" s="21">
        <v>62</v>
      </c>
      <c r="D47" s="21">
        <v>10</v>
      </c>
      <c r="E47" s="21">
        <f t="shared" si="0"/>
        <v>482</v>
      </c>
    </row>
    <row r="48" spans="1:5" x14ac:dyDescent="0.25">
      <c r="A48" s="20" t="s">
        <v>66</v>
      </c>
      <c r="B48" s="21">
        <v>10</v>
      </c>
      <c r="C48" s="21">
        <v>23</v>
      </c>
      <c r="E48" s="21">
        <f t="shared" si="0"/>
        <v>33</v>
      </c>
    </row>
    <row r="49" spans="1:5" x14ac:dyDescent="0.25">
      <c r="A49" s="20" t="s">
        <v>67</v>
      </c>
      <c r="B49" s="21">
        <v>1191</v>
      </c>
      <c r="C49" s="21">
        <v>178</v>
      </c>
      <c r="D49" s="21">
        <v>231</v>
      </c>
      <c r="E49" s="21">
        <f t="shared" si="0"/>
        <v>1600</v>
      </c>
    </row>
    <row r="50" spans="1:5" x14ac:dyDescent="0.25">
      <c r="A50" s="20" t="s">
        <v>68</v>
      </c>
      <c r="B50" s="21">
        <v>202</v>
      </c>
      <c r="C50" s="21">
        <v>30</v>
      </c>
      <c r="D50" s="21">
        <v>18</v>
      </c>
      <c r="E50" s="21">
        <f t="shared" si="0"/>
        <v>250</v>
      </c>
    </row>
    <row r="51" spans="1:5" x14ac:dyDescent="0.25">
      <c r="A51" s="20" t="s">
        <v>69</v>
      </c>
      <c r="B51" s="21">
        <v>167</v>
      </c>
      <c r="C51" s="21">
        <v>43</v>
      </c>
      <c r="D51" s="21">
        <v>21</v>
      </c>
      <c r="E51" s="21">
        <f t="shared" si="0"/>
        <v>231</v>
      </c>
    </row>
    <row r="52" spans="1:5" x14ac:dyDescent="0.25">
      <c r="A52" s="20" t="s">
        <v>70</v>
      </c>
      <c r="B52" s="21">
        <v>94</v>
      </c>
      <c r="C52" s="21">
        <v>24</v>
      </c>
      <c r="D52" s="21">
        <v>88</v>
      </c>
      <c r="E52" s="21">
        <f t="shared" si="0"/>
        <v>206</v>
      </c>
    </row>
    <row r="53" spans="1:5" s="21" customFormat="1" x14ac:dyDescent="0.25">
      <c r="A53" s="14" t="s">
        <v>21</v>
      </c>
      <c r="B53" s="24">
        <v>25316</v>
      </c>
      <c r="C53" s="23">
        <v>4975</v>
      </c>
      <c r="D53" s="23">
        <v>2333</v>
      </c>
      <c r="E53" s="24">
        <f>SUM(B53:D53)</f>
        <v>32624</v>
      </c>
    </row>
    <row r="56" spans="1:5" x14ac:dyDescent="0.25">
      <c r="B56" s="12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4"/>
  <sheetViews>
    <sheetView zoomScale="85" zoomScaleNormal="85" workbookViewId="0">
      <pane xSplit="1" ySplit="3" topLeftCell="B4" activePane="bottomRight" state="frozen"/>
      <selection pane="topRight" activeCell="I3" sqref="I3"/>
      <selection pane="bottomLeft" activeCell="I3" sqref="I3"/>
      <selection pane="bottomRight" activeCell="A29" sqref="A29"/>
    </sheetView>
  </sheetViews>
  <sheetFormatPr defaultColWidth="8.7109375" defaultRowHeight="15.75" x14ac:dyDescent="0.25"/>
  <cols>
    <col min="1" max="1" width="36.5703125" style="20" customWidth="1"/>
    <col min="2" max="4" width="13.140625" style="21" customWidth="1"/>
    <col min="5" max="5" width="13.140625" style="22" customWidth="1"/>
    <col min="6" max="6" width="8.7109375" style="20" customWidth="1"/>
    <col min="7" max="16384" width="8.7109375" style="20"/>
  </cols>
  <sheetData>
    <row r="1" spans="1:5" ht="21" x14ac:dyDescent="0.35">
      <c r="A1" s="18" t="s">
        <v>71</v>
      </c>
    </row>
    <row r="2" spans="1:5" ht="21" x14ac:dyDescent="0.35">
      <c r="A2" s="123"/>
      <c r="B2" s="123"/>
      <c r="C2" s="123"/>
      <c r="D2" s="123"/>
      <c r="E2" s="123"/>
    </row>
    <row r="3" spans="1:5" ht="31.5" x14ac:dyDescent="0.25">
      <c r="A3" s="56"/>
      <c r="B3" s="57" t="s">
        <v>18</v>
      </c>
      <c r="C3" s="57" t="s">
        <v>19</v>
      </c>
      <c r="D3" s="57" t="s">
        <v>20</v>
      </c>
      <c r="E3" s="57" t="s">
        <v>72</v>
      </c>
    </row>
    <row r="4" spans="1:5" x14ac:dyDescent="0.25">
      <c r="A4" s="112" t="s">
        <v>22</v>
      </c>
      <c r="B4" s="113">
        <v>115</v>
      </c>
      <c r="C4" s="113">
        <v>41</v>
      </c>
      <c r="D4" s="113">
        <v>105</v>
      </c>
      <c r="E4" s="119">
        <v>261</v>
      </c>
    </row>
    <row r="5" spans="1:5" x14ac:dyDescent="0.25">
      <c r="A5" s="154" t="s">
        <v>73</v>
      </c>
      <c r="B5" s="155">
        <v>52</v>
      </c>
      <c r="C5" s="155"/>
      <c r="D5" s="155"/>
      <c r="E5" s="156">
        <v>52</v>
      </c>
    </row>
    <row r="6" spans="1:5" x14ac:dyDescent="0.25">
      <c r="A6" s="112" t="s">
        <v>23</v>
      </c>
      <c r="B6" s="113">
        <v>1996</v>
      </c>
      <c r="C6" s="113">
        <v>417</v>
      </c>
      <c r="D6" s="113">
        <v>84</v>
      </c>
      <c r="E6" s="119">
        <v>2500</v>
      </c>
    </row>
    <row r="7" spans="1:5" x14ac:dyDescent="0.25">
      <c r="A7" s="154" t="s">
        <v>74</v>
      </c>
      <c r="B7" s="155">
        <v>95</v>
      </c>
      <c r="C7" s="155"/>
      <c r="D7" s="155"/>
      <c r="E7" s="156">
        <v>95</v>
      </c>
    </row>
    <row r="8" spans="1:5" x14ac:dyDescent="0.25">
      <c r="A8" s="112" t="s">
        <v>24</v>
      </c>
      <c r="B8" s="113">
        <v>285</v>
      </c>
      <c r="C8" s="113">
        <v>65</v>
      </c>
      <c r="D8" s="113">
        <v>21</v>
      </c>
      <c r="E8" s="119">
        <v>371</v>
      </c>
    </row>
    <row r="9" spans="1:5" x14ac:dyDescent="0.25">
      <c r="A9" s="112" t="s">
        <v>25</v>
      </c>
      <c r="B9" s="113">
        <v>307</v>
      </c>
      <c r="C9" s="113">
        <v>38</v>
      </c>
      <c r="D9" s="113">
        <v>14</v>
      </c>
      <c r="E9" s="119">
        <v>359</v>
      </c>
    </row>
    <row r="10" spans="1:5" x14ac:dyDescent="0.25">
      <c r="A10" s="154" t="s">
        <v>75</v>
      </c>
      <c r="B10" s="155">
        <v>4</v>
      </c>
      <c r="C10" s="155"/>
      <c r="D10" s="155"/>
      <c r="E10" s="156">
        <v>4</v>
      </c>
    </row>
    <row r="11" spans="1:5" x14ac:dyDescent="0.25">
      <c r="A11" s="112" t="s">
        <v>26</v>
      </c>
      <c r="B11" s="113">
        <v>566</v>
      </c>
      <c r="C11" s="113">
        <v>70</v>
      </c>
      <c r="D11" s="113">
        <v>83</v>
      </c>
      <c r="E11" s="119">
        <v>752</v>
      </c>
    </row>
    <row r="12" spans="1:5" x14ac:dyDescent="0.25">
      <c r="A12" s="112" t="s">
        <v>27</v>
      </c>
      <c r="B12" s="113">
        <v>658</v>
      </c>
      <c r="C12" s="113">
        <v>179</v>
      </c>
      <c r="D12" s="113">
        <v>63</v>
      </c>
      <c r="E12" s="119">
        <v>903</v>
      </c>
    </row>
    <row r="13" spans="1:5" x14ac:dyDescent="0.25">
      <c r="A13" s="112" t="s">
        <v>28</v>
      </c>
      <c r="B13" s="113">
        <v>4</v>
      </c>
      <c r="C13" s="113">
        <v>3</v>
      </c>
      <c r="D13" s="113"/>
      <c r="E13" s="119">
        <v>7</v>
      </c>
    </row>
    <row r="14" spans="1:5" x14ac:dyDescent="0.25">
      <c r="A14" s="154" t="s">
        <v>76</v>
      </c>
      <c r="B14" s="155">
        <v>17</v>
      </c>
      <c r="C14" s="155"/>
      <c r="D14" s="155"/>
      <c r="E14" s="156">
        <v>17</v>
      </c>
    </row>
    <row r="15" spans="1:5" x14ac:dyDescent="0.25">
      <c r="A15" s="112" t="s">
        <v>29</v>
      </c>
      <c r="B15" s="113">
        <v>4009</v>
      </c>
      <c r="C15" s="113">
        <v>290</v>
      </c>
      <c r="D15" s="113">
        <v>386</v>
      </c>
      <c r="E15" s="119">
        <v>4785</v>
      </c>
    </row>
    <row r="16" spans="1:5" x14ac:dyDescent="0.25">
      <c r="A16" s="112" t="s">
        <v>30</v>
      </c>
      <c r="B16" s="113">
        <v>88</v>
      </c>
      <c r="C16" s="113">
        <v>43</v>
      </c>
      <c r="D16" s="113"/>
      <c r="E16" s="119">
        <v>131</v>
      </c>
    </row>
    <row r="17" spans="1:5" x14ac:dyDescent="0.25">
      <c r="A17" s="112" t="s">
        <v>31</v>
      </c>
      <c r="B17" s="113">
        <v>569</v>
      </c>
      <c r="C17" s="113">
        <v>134</v>
      </c>
      <c r="D17" s="113"/>
      <c r="E17" s="119">
        <v>703</v>
      </c>
    </row>
    <row r="18" spans="1:5" x14ac:dyDescent="0.25">
      <c r="A18" s="112" t="s">
        <v>32</v>
      </c>
      <c r="B18" s="113">
        <v>509</v>
      </c>
      <c r="C18" s="113">
        <v>50</v>
      </c>
      <c r="D18" s="113">
        <v>86</v>
      </c>
      <c r="E18" s="119">
        <v>645</v>
      </c>
    </row>
    <row r="19" spans="1:5" x14ac:dyDescent="0.25">
      <c r="A19" s="112" t="s">
        <v>33</v>
      </c>
      <c r="B19" s="113">
        <v>35</v>
      </c>
      <c r="C19" s="113"/>
      <c r="D19" s="113"/>
      <c r="E19" s="119">
        <v>35</v>
      </c>
    </row>
    <row r="20" spans="1:5" x14ac:dyDescent="0.25">
      <c r="A20" s="112" t="s">
        <v>34</v>
      </c>
      <c r="B20" s="113">
        <v>26</v>
      </c>
      <c r="C20" s="113">
        <v>8</v>
      </c>
      <c r="D20" s="113"/>
      <c r="E20" s="119">
        <v>34</v>
      </c>
    </row>
    <row r="21" spans="1:5" x14ac:dyDescent="0.25">
      <c r="A21" s="154" t="s">
        <v>77</v>
      </c>
      <c r="B21" s="155">
        <v>17</v>
      </c>
      <c r="C21" s="155"/>
      <c r="D21" s="155"/>
      <c r="E21" s="156">
        <v>17</v>
      </c>
    </row>
    <row r="22" spans="1:5" x14ac:dyDescent="0.25">
      <c r="A22" s="112" t="s">
        <v>35</v>
      </c>
      <c r="B22" s="113">
        <v>183</v>
      </c>
      <c r="C22" s="113">
        <v>21</v>
      </c>
      <c r="D22" s="113">
        <v>3</v>
      </c>
      <c r="E22" s="119">
        <v>207</v>
      </c>
    </row>
    <row r="23" spans="1:5" x14ac:dyDescent="0.25">
      <c r="A23" s="154" t="s">
        <v>78</v>
      </c>
      <c r="B23" s="155">
        <v>230</v>
      </c>
      <c r="C23" s="155"/>
      <c r="D23" s="155"/>
      <c r="E23" s="156">
        <v>230</v>
      </c>
    </row>
    <row r="24" spans="1:5" x14ac:dyDescent="0.25">
      <c r="A24" s="112" t="s">
        <v>36</v>
      </c>
      <c r="B24" s="113">
        <v>289</v>
      </c>
      <c r="C24" s="113">
        <v>38</v>
      </c>
      <c r="D24" s="113">
        <v>25</v>
      </c>
      <c r="E24" s="119">
        <v>368</v>
      </c>
    </row>
    <row r="25" spans="1:5" x14ac:dyDescent="0.25">
      <c r="A25" s="112" t="s">
        <v>37</v>
      </c>
      <c r="B25" s="113">
        <v>318</v>
      </c>
      <c r="C25" s="113">
        <v>14</v>
      </c>
      <c r="D25" s="113"/>
      <c r="E25" s="119">
        <v>332</v>
      </c>
    </row>
    <row r="26" spans="1:5" x14ac:dyDescent="0.25">
      <c r="A26" s="112" t="s">
        <v>38</v>
      </c>
      <c r="B26" s="113">
        <v>4387</v>
      </c>
      <c r="C26" s="113">
        <v>76</v>
      </c>
      <c r="D26" s="113">
        <v>330</v>
      </c>
      <c r="E26" s="119">
        <v>4793</v>
      </c>
    </row>
    <row r="27" spans="1:5" x14ac:dyDescent="0.25">
      <c r="A27" s="112" t="s">
        <v>39</v>
      </c>
      <c r="B27" s="113">
        <v>18</v>
      </c>
      <c r="C27" s="113"/>
      <c r="D27" s="113"/>
      <c r="E27" s="119">
        <v>18</v>
      </c>
    </row>
    <row r="28" spans="1:5" x14ac:dyDescent="0.25">
      <c r="A28" s="112" t="s">
        <v>40</v>
      </c>
      <c r="B28" s="113">
        <v>26</v>
      </c>
      <c r="C28" s="113">
        <v>1</v>
      </c>
      <c r="D28" s="113"/>
      <c r="E28" s="119">
        <v>27</v>
      </c>
    </row>
    <row r="29" spans="1:5" x14ac:dyDescent="0.25">
      <c r="A29" s="154" t="s">
        <v>79</v>
      </c>
      <c r="B29" s="155">
        <v>3</v>
      </c>
      <c r="C29" s="155"/>
      <c r="D29" s="155"/>
      <c r="E29" s="156">
        <v>3</v>
      </c>
    </row>
    <row r="30" spans="1:5" x14ac:dyDescent="0.25">
      <c r="A30" s="112" t="s">
        <v>41</v>
      </c>
      <c r="B30" s="113">
        <v>29</v>
      </c>
      <c r="C30" s="113">
        <v>13</v>
      </c>
      <c r="D30" s="113">
        <v>6</v>
      </c>
      <c r="E30" s="119">
        <v>48</v>
      </c>
    </row>
    <row r="31" spans="1:5" x14ac:dyDescent="0.25">
      <c r="A31" s="112" t="s">
        <v>42</v>
      </c>
      <c r="B31" s="113">
        <v>302</v>
      </c>
      <c r="C31" s="113">
        <v>32</v>
      </c>
      <c r="D31" s="113">
        <v>20</v>
      </c>
      <c r="E31" s="119">
        <v>354</v>
      </c>
    </row>
    <row r="32" spans="1:5" x14ac:dyDescent="0.25">
      <c r="A32" s="112" t="s">
        <v>43</v>
      </c>
      <c r="B32" s="113">
        <v>107</v>
      </c>
      <c r="C32" s="113">
        <v>15</v>
      </c>
      <c r="D32" s="113">
        <v>9</v>
      </c>
      <c r="E32" s="119">
        <v>131</v>
      </c>
    </row>
    <row r="33" spans="1:5" x14ac:dyDescent="0.25">
      <c r="A33" s="112" t="s">
        <v>44</v>
      </c>
      <c r="B33" s="113">
        <v>220</v>
      </c>
      <c r="C33" s="113">
        <v>5</v>
      </c>
      <c r="D33" s="113">
        <v>30</v>
      </c>
      <c r="E33" s="119">
        <v>255</v>
      </c>
    </row>
    <row r="34" spans="1:5" x14ac:dyDescent="0.25">
      <c r="A34" s="112" t="s">
        <v>45</v>
      </c>
      <c r="B34" s="113">
        <v>41</v>
      </c>
      <c r="C34" s="113">
        <v>60</v>
      </c>
      <c r="D34" s="113"/>
      <c r="E34" s="119">
        <v>101</v>
      </c>
    </row>
    <row r="35" spans="1:5" x14ac:dyDescent="0.25">
      <c r="A35" s="112" t="s">
        <v>46</v>
      </c>
      <c r="B35" s="113">
        <v>271</v>
      </c>
      <c r="C35" s="113">
        <v>43</v>
      </c>
      <c r="D35" s="113">
        <v>20</v>
      </c>
      <c r="E35" s="119">
        <v>334</v>
      </c>
    </row>
    <row r="36" spans="1:5" x14ac:dyDescent="0.25">
      <c r="A36" s="112" t="s">
        <v>47</v>
      </c>
      <c r="B36" s="113">
        <v>1084</v>
      </c>
      <c r="C36" s="113">
        <v>136</v>
      </c>
      <c r="D36" s="113">
        <v>78</v>
      </c>
      <c r="E36" s="119">
        <v>1304</v>
      </c>
    </row>
    <row r="37" spans="1:5" x14ac:dyDescent="0.25">
      <c r="A37" s="112" t="s">
        <v>48</v>
      </c>
      <c r="B37" s="113">
        <v>679</v>
      </c>
      <c r="C37" s="113">
        <v>240</v>
      </c>
      <c r="D37" s="113">
        <v>143</v>
      </c>
      <c r="E37" s="119">
        <v>1073</v>
      </c>
    </row>
    <row r="38" spans="1:5" x14ac:dyDescent="0.25">
      <c r="A38" s="112" t="s">
        <v>49</v>
      </c>
      <c r="B38" s="113"/>
      <c r="C38" s="113">
        <v>5</v>
      </c>
      <c r="D38" s="113"/>
      <c r="E38" s="119">
        <v>5</v>
      </c>
    </row>
    <row r="39" spans="1:5" x14ac:dyDescent="0.25">
      <c r="A39" s="154" t="s">
        <v>80</v>
      </c>
      <c r="B39" s="155">
        <v>6511</v>
      </c>
      <c r="C39" s="155"/>
      <c r="D39" s="155">
        <v>1391</v>
      </c>
      <c r="E39" s="156">
        <v>7902</v>
      </c>
    </row>
    <row r="40" spans="1:5" x14ac:dyDescent="0.25">
      <c r="A40" s="112" t="s">
        <v>50</v>
      </c>
      <c r="B40" s="113">
        <v>158</v>
      </c>
      <c r="C40" s="113">
        <v>19</v>
      </c>
      <c r="D40" s="113"/>
      <c r="E40" s="119">
        <v>177</v>
      </c>
    </row>
    <row r="41" spans="1:5" x14ac:dyDescent="0.25">
      <c r="A41" s="112" t="s">
        <v>51</v>
      </c>
      <c r="B41" s="113">
        <v>162</v>
      </c>
      <c r="C41" s="113">
        <v>85</v>
      </c>
      <c r="D41" s="113">
        <v>7</v>
      </c>
      <c r="E41" s="119">
        <v>254</v>
      </c>
    </row>
    <row r="42" spans="1:5" x14ac:dyDescent="0.25">
      <c r="A42" s="112" t="s">
        <v>52</v>
      </c>
      <c r="B42" s="113">
        <v>52</v>
      </c>
      <c r="C42" s="113">
        <v>17</v>
      </c>
      <c r="D42" s="113">
        <v>8</v>
      </c>
      <c r="E42" s="119">
        <v>77</v>
      </c>
    </row>
    <row r="43" spans="1:5" x14ac:dyDescent="0.25">
      <c r="A43" s="112" t="s">
        <v>53</v>
      </c>
      <c r="B43" s="113">
        <v>590</v>
      </c>
      <c r="C43" s="113">
        <v>51</v>
      </c>
      <c r="D43" s="113"/>
      <c r="E43" s="119">
        <v>641</v>
      </c>
    </row>
    <row r="44" spans="1:5" x14ac:dyDescent="0.25">
      <c r="A44" s="112" t="s">
        <v>54</v>
      </c>
      <c r="B44" s="113">
        <v>300</v>
      </c>
      <c r="C44" s="113">
        <v>45</v>
      </c>
      <c r="D44" s="113"/>
      <c r="E44" s="119">
        <v>345</v>
      </c>
    </row>
    <row r="45" spans="1:5" x14ac:dyDescent="0.25">
      <c r="A45" s="112" t="s">
        <v>55</v>
      </c>
      <c r="B45" s="113">
        <v>51</v>
      </c>
      <c r="C45" s="113"/>
      <c r="D45" s="113">
        <v>8</v>
      </c>
      <c r="E45" s="119">
        <v>59</v>
      </c>
    </row>
    <row r="46" spans="1:5" x14ac:dyDescent="0.25">
      <c r="A46" s="112" t="s">
        <v>56</v>
      </c>
      <c r="B46" s="113">
        <v>152</v>
      </c>
      <c r="C46" s="113">
        <v>4</v>
      </c>
      <c r="D46" s="113">
        <v>11</v>
      </c>
      <c r="E46" s="119">
        <v>167</v>
      </c>
    </row>
    <row r="47" spans="1:5" x14ac:dyDescent="0.25">
      <c r="A47" s="112" t="s">
        <v>57</v>
      </c>
      <c r="B47" s="113">
        <v>450</v>
      </c>
      <c r="C47" s="113">
        <v>131</v>
      </c>
      <c r="D47" s="113">
        <v>4</v>
      </c>
      <c r="E47" s="119">
        <v>585</v>
      </c>
    </row>
    <row r="48" spans="1:5" x14ac:dyDescent="0.25">
      <c r="A48" s="154" t="s">
        <v>81</v>
      </c>
      <c r="B48" s="155">
        <v>28</v>
      </c>
      <c r="C48" s="155"/>
      <c r="D48" s="155"/>
      <c r="E48" s="156">
        <v>28</v>
      </c>
    </row>
    <row r="49" spans="1:5" x14ac:dyDescent="0.25">
      <c r="A49" s="112" t="s">
        <v>58</v>
      </c>
      <c r="B49" s="113">
        <v>190</v>
      </c>
      <c r="C49" s="113">
        <v>19</v>
      </c>
      <c r="D49" s="113">
        <v>8</v>
      </c>
      <c r="E49" s="119">
        <v>217</v>
      </c>
    </row>
    <row r="50" spans="1:5" x14ac:dyDescent="0.25">
      <c r="A50" s="112" t="s">
        <v>59</v>
      </c>
      <c r="B50" s="113">
        <v>177</v>
      </c>
      <c r="C50" s="113">
        <v>34</v>
      </c>
      <c r="D50" s="113">
        <v>50</v>
      </c>
      <c r="E50" s="119">
        <v>268</v>
      </c>
    </row>
    <row r="51" spans="1:5" x14ac:dyDescent="0.25">
      <c r="A51" s="112" t="s">
        <v>60</v>
      </c>
      <c r="B51" s="113">
        <v>279</v>
      </c>
      <c r="C51" s="113">
        <v>54</v>
      </c>
      <c r="D51" s="113">
        <v>8</v>
      </c>
      <c r="E51" s="119">
        <v>341</v>
      </c>
    </row>
    <row r="52" spans="1:5" x14ac:dyDescent="0.25">
      <c r="A52" s="112" t="s">
        <v>61</v>
      </c>
      <c r="B52" s="113">
        <v>1102</v>
      </c>
      <c r="C52" s="113">
        <v>132</v>
      </c>
      <c r="D52" s="113">
        <v>196</v>
      </c>
      <c r="E52" s="119">
        <v>1435</v>
      </c>
    </row>
    <row r="53" spans="1:5" x14ac:dyDescent="0.25">
      <c r="A53" s="154" t="s">
        <v>82</v>
      </c>
      <c r="B53" s="155">
        <v>2603</v>
      </c>
      <c r="C53" s="155"/>
      <c r="D53" s="155">
        <v>409</v>
      </c>
      <c r="E53" s="156">
        <f>B53+D53</f>
        <v>3012</v>
      </c>
    </row>
    <row r="54" spans="1:5" x14ac:dyDescent="0.25">
      <c r="A54" s="112" t="s">
        <v>62</v>
      </c>
      <c r="B54" s="113">
        <v>520</v>
      </c>
      <c r="C54" s="113">
        <v>274</v>
      </c>
      <c r="D54" s="113">
        <v>3</v>
      </c>
      <c r="E54" s="119">
        <v>799</v>
      </c>
    </row>
    <row r="55" spans="1:5" x14ac:dyDescent="0.25">
      <c r="A55" s="112" t="s">
        <v>64</v>
      </c>
      <c r="B55" s="113">
        <v>264</v>
      </c>
      <c r="C55" s="113">
        <v>37</v>
      </c>
      <c r="D55" s="113">
        <v>14</v>
      </c>
      <c r="E55" s="119">
        <v>315</v>
      </c>
    </row>
    <row r="56" spans="1:5" x14ac:dyDescent="0.25">
      <c r="A56" s="112" t="s">
        <v>65</v>
      </c>
      <c r="B56" s="113">
        <v>409</v>
      </c>
      <c r="C56" s="113">
        <v>49</v>
      </c>
      <c r="D56" s="113">
        <v>8</v>
      </c>
      <c r="E56" s="119">
        <v>466</v>
      </c>
    </row>
    <row r="57" spans="1:5" x14ac:dyDescent="0.25">
      <c r="A57" s="154" t="s">
        <v>83</v>
      </c>
      <c r="B57" s="155">
        <v>18</v>
      </c>
      <c r="C57" s="155"/>
      <c r="D57" s="155"/>
      <c r="E57" s="156">
        <v>18</v>
      </c>
    </row>
    <row r="58" spans="1:5" x14ac:dyDescent="0.25">
      <c r="A58" s="112" t="s">
        <v>66</v>
      </c>
      <c r="B58" s="113">
        <v>10</v>
      </c>
      <c r="C58" s="113">
        <v>19</v>
      </c>
      <c r="D58" s="113"/>
      <c r="E58" s="119">
        <v>29</v>
      </c>
    </row>
    <row r="59" spans="1:5" x14ac:dyDescent="0.25">
      <c r="A59" s="112" t="s">
        <v>67</v>
      </c>
      <c r="B59" s="113">
        <v>1143</v>
      </c>
      <c r="C59" s="113">
        <v>141</v>
      </c>
      <c r="D59" s="113">
        <v>222</v>
      </c>
      <c r="E59" s="119">
        <v>1508</v>
      </c>
    </row>
    <row r="60" spans="1:5" x14ac:dyDescent="0.25">
      <c r="A60" s="112" t="s">
        <v>68</v>
      </c>
      <c r="B60" s="113">
        <v>202</v>
      </c>
      <c r="C60" s="113">
        <v>18</v>
      </c>
      <c r="D60" s="113">
        <v>17</v>
      </c>
      <c r="E60" s="119">
        <v>237</v>
      </c>
    </row>
    <row r="61" spans="1:5" x14ac:dyDescent="0.25">
      <c r="A61" s="154" t="s">
        <v>84</v>
      </c>
      <c r="B61" s="155">
        <v>8</v>
      </c>
      <c r="C61" s="155"/>
      <c r="D61" s="155"/>
      <c r="E61" s="156">
        <v>8</v>
      </c>
    </row>
    <row r="62" spans="1:5" x14ac:dyDescent="0.25">
      <c r="A62" s="112" t="s">
        <v>69</v>
      </c>
      <c r="B62" s="113">
        <v>167</v>
      </c>
      <c r="C62" s="113">
        <v>23</v>
      </c>
      <c r="D62" s="113">
        <v>20</v>
      </c>
      <c r="E62" s="119">
        <v>210</v>
      </c>
    </row>
    <row r="63" spans="1:5" x14ac:dyDescent="0.25">
      <c r="A63" s="112" t="s">
        <v>70</v>
      </c>
      <c r="B63" s="113">
        <v>94</v>
      </c>
      <c r="C63" s="113">
        <v>9</v>
      </c>
      <c r="D63" s="113">
        <v>48</v>
      </c>
      <c r="E63" s="119">
        <v>152</v>
      </c>
    </row>
    <row r="64" spans="1:5" x14ac:dyDescent="0.25">
      <c r="A64" s="19" t="s">
        <v>21</v>
      </c>
      <c r="B64" s="23">
        <v>23593</v>
      </c>
      <c r="C64" s="23">
        <v>3198</v>
      </c>
      <c r="D64" s="23">
        <v>2138</v>
      </c>
      <c r="E64" s="23">
        <v>29118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9"/>
  <sheetViews>
    <sheetView zoomScale="85" zoomScaleNormal="85" workbookViewId="0">
      <pane ySplit="3" topLeftCell="A317" activePane="bottomLeft" state="frozen"/>
      <selection activeCell="I3" sqref="I3"/>
      <selection pane="bottomLeft" activeCell="G331" sqref="G331:K331"/>
    </sheetView>
  </sheetViews>
  <sheetFormatPr defaultColWidth="8.7109375" defaultRowHeight="15.75" x14ac:dyDescent="0.25"/>
  <cols>
    <col min="1" max="1" width="39.5703125" style="20" bestFit="1" customWidth="1"/>
    <col min="2" max="2" width="8" style="21" customWidth="1"/>
    <col min="3" max="3" width="11.140625" style="21" bestFit="1" customWidth="1"/>
    <col min="4" max="4" width="20" style="25" bestFit="1" customWidth="1"/>
    <col min="5" max="5" width="15.28515625" style="25" bestFit="1" customWidth="1"/>
    <col min="6" max="16384" width="8.7109375" style="20"/>
  </cols>
  <sheetData>
    <row r="1" spans="1:5" ht="21" x14ac:dyDescent="0.35">
      <c r="A1" s="18" t="s">
        <v>85</v>
      </c>
    </row>
    <row r="2" spans="1:5" s="56" customFormat="1" x14ac:dyDescent="0.25">
      <c r="A2" s="124"/>
      <c r="B2" s="124"/>
      <c r="C2" s="124"/>
      <c r="D2" s="124"/>
      <c r="E2" s="124"/>
    </row>
    <row r="3" spans="1:5" ht="30" x14ac:dyDescent="0.25">
      <c r="A3" s="104" t="s">
        <v>86</v>
      </c>
      <c r="B3" s="105" t="s">
        <v>87</v>
      </c>
      <c r="C3" s="105" t="s">
        <v>88</v>
      </c>
      <c r="D3" s="106" t="s">
        <v>89</v>
      </c>
      <c r="E3" s="107" t="s">
        <v>90</v>
      </c>
    </row>
    <row r="4" spans="1:5" x14ac:dyDescent="0.25">
      <c r="A4" s="86" t="s">
        <v>91</v>
      </c>
      <c r="B4" s="87">
        <v>1</v>
      </c>
      <c r="C4" s="88" t="s">
        <v>92</v>
      </c>
      <c r="D4" s="89">
        <v>112.81281849315069</v>
      </c>
      <c r="E4" s="90">
        <v>104.77102283105022</v>
      </c>
    </row>
    <row r="5" spans="1:5" x14ac:dyDescent="0.25">
      <c r="A5" s="91"/>
      <c r="B5" s="12">
        <v>2</v>
      </c>
      <c r="C5" s="11" t="s">
        <v>93</v>
      </c>
      <c r="D5" s="92">
        <v>142.05205479452053</v>
      </c>
      <c r="E5" s="93"/>
    </row>
    <row r="6" spans="1:5" x14ac:dyDescent="0.25">
      <c r="A6" s="91"/>
      <c r="B6" s="12"/>
      <c r="C6" s="11" t="s">
        <v>92</v>
      </c>
      <c r="D6" s="92">
        <v>135.81376103500756</v>
      </c>
      <c r="E6" s="93">
        <v>117.76197260273969</v>
      </c>
    </row>
    <row r="7" spans="1:5" x14ac:dyDescent="0.25">
      <c r="A7" s="91"/>
      <c r="B7" s="12"/>
      <c r="C7" s="11" t="s">
        <v>94</v>
      </c>
      <c r="D7" s="92">
        <v>152.01489680365302</v>
      </c>
      <c r="E7" s="93"/>
    </row>
    <row r="8" spans="1:5" x14ac:dyDescent="0.25">
      <c r="A8" s="91"/>
      <c r="B8" s="12">
        <v>3</v>
      </c>
      <c r="C8" s="11" t="s">
        <v>94</v>
      </c>
      <c r="D8" s="92">
        <v>177.38103196347035</v>
      </c>
      <c r="E8" s="93"/>
    </row>
    <row r="9" spans="1:5" x14ac:dyDescent="0.25">
      <c r="A9" s="94"/>
      <c r="B9" s="95">
        <v>4</v>
      </c>
      <c r="C9" s="96" t="s">
        <v>94</v>
      </c>
      <c r="D9" s="97">
        <v>204.2376109589041</v>
      </c>
      <c r="E9" s="98"/>
    </row>
    <row r="10" spans="1:5" x14ac:dyDescent="0.25">
      <c r="A10" s="86" t="s">
        <v>95</v>
      </c>
      <c r="B10" s="87">
        <v>0</v>
      </c>
      <c r="C10" s="88" t="s">
        <v>96</v>
      </c>
      <c r="D10" s="89"/>
      <c r="E10" s="90">
        <v>68.969126712328773</v>
      </c>
    </row>
    <row r="11" spans="1:5" x14ac:dyDescent="0.25">
      <c r="A11" s="91"/>
      <c r="B11" s="12">
        <v>1</v>
      </c>
      <c r="C11" s="11" t="s">
        <v>93</v>
      </c>
      <c r="D11" s="92"/>
      <c r="E11" s="93">
        <v>87.649230769230769</v>
      </c>
    </row>
    <row r="12" spans="1:5" x14ac:dyDescent="0.25">
      <c r="A12" s="91"/>
      <c r="B12" s="12"/>
      <c r="C12" s="11" t="s">
        <v>92</v>
      </c>
      <c r="D12" s="92">
        <v>94.254999999999995</v>
      </c>
      <c r="E12" s="93">
        <v>85.488912560947327</v>
      </c>
    </row>
    <row r="13" spans="1:5" x14ac:dyDescent="0.25">
      <c r="A13" s="91"/>
      <c r="B13" s="12">
        <v>2</v>
      </c>
      <c r="C13" s="11" t="s">
        <v>93</v>
      </c>
      <c r="D13" s="92"/>
      <c r="E13" s="93">
        <v>97.291726293390013</v>
      </c>
    </row>
    <row r="14" spans="1:5" x14ac:dyDescent="0.25">
      <c r="A14" s="91"/>
      <c r="B14" s="12"/>
      <c r="C14" s="11" t="s">
        <v>92</v>
      </c>
      <c r="D14" s="92">
        <v>105.88177871443629</v>
      </c>
      <c r="E14" s="93">
        <v>95.9844915998966</v>
      </c>
    </row>
    <row r="15" spans="1:5" x14ac:dyDescent="0.25">
      <c r="A15" s="91"/>
      <c r="B15" s="12"/>
      <c r="C15" s="11" t="s">
        <v>94</v>
      </c>
      <c r="D15" s="92">
        <v>111.65373150684931</v>
      </c>
      <c r="E15" s="93">
        <v>94.572760364812453</v>
      </c>
    </row>
    <row r="16" spans="1:5" x14ac:dyDescent="0.25">
      <c r="A16" s="91"/>
      <c r="B16" s="12"/>
      <c r="C16" s="11" t="s">
        <v>97</v>
      </c>
      <c r="D16" s="92">
        <v>111.83761643835615</v>
      </c>
      <c r="E16" s="93"/>
    </row>
    <row r="17" spans="1:5" x14ac:dyDescent="0.25">
      <c r="A17" s="91"/>
      <c r="B17" s="12">
        <v>3</v>
      </c>
      <c r="C17" s="11" t="s">
        <v>93</v>
      </c>
      <c r="D17" s="92"/>
      <c r="E17" s="93">
        <v>110.30570958904109</v>
      </c>
    </row>
    <row r="18" spans="1:5" x14ac:dyDescent="0.25">
      <c r="A18" s="91"/>
      <c r="B18" s="12"/>
      <c r="C18" s="11" t="s">
        <v>92</v>
      </c>
      <c r="D18" s="92"/>
      <c r="E18" s="93">
        <v>99.732774951076294</v>
      </c>
    </row>
    <row r="19" spans="1:5" x14ac:dyDescent="0.25">
      <c r="A19" s="91"/>
      <c r="B19" s="12"/>
      <c r="C19" s="11" t="s">
        <v>94</v>
      </c>
      <c r="D19" s="92">
        <v>121.22034246575343</v>
      </c>
      <c r="E19" s="93">
        <v>102.71993864762489</v>
      </c>
    </row>
    <row r="20" spans="1:5" x14ac:dyDescent="0.25">
      <c r="A20" s="91"/>
      <c r="B20" s="12"/>
      <c r="C20" s="11" t="s">
        <v>97</v>
      </c>
      <c r="D20" s="92"/>
      <c r="E20" s="93">
        <v>112.34</v>
      </c>
    </row>
    <row r="21" spans="1:5" x14ac:dyDescent="0.25">
      <c r="A21" s="91"/>
      <c r="B21" s="12">
        <v>4</v>
      </c>
      <c r="C21" s="11" t="s">
        <v>94</v>
      </c>
      <c r="D21" s="92">
        <v>144.14411706102118</v>
      </c>
      <c r="E21" s="93">
        <v>114.50342039286627</v>
      </c>
    </row>
    <row r="22" spans="1:5" x14ac:dyDescent="0.25">
      <c r="A22" s="91"/>
      <c r="B22" s="12">
        <v>5</v>
      </c>
      <c r="C22" s="11" t="s">
        <v>94</v>
      </c>
      <c r="D22" s="92"/>
      <c r="E22" s="93">
        <v>127.1165</v>
      </c>
    </row>
    <row r="23" spans="1:5" x14ac:dyDescent="0.25">
      <c r="A23" s="94"/>
      <c r="B23" s="95">
        <v>6</v>
      </c>
      <c r="C23" s="96" t="s">
        <v>94</v>
      </c>
      <c r="D23" s="97"/>
      <c r="E23" s="98">
        <v>116.97</v>
      </c>
    </row>
    <row r="24" spans="1:5" x14ac:dyDescent="0.25">
      <c r="A24" s="86" t="s">
        <v>98</v>
      </c>
      <c r="B24" s="87">
        <v>1</v>
      </c>
      <c r="C24" s="88" t="s">
        <v>92</v>
      </c>
      <c r="D24" s="89"/>
      <c r="E24" s="90">
        <v>90.267669125395116</v>
      </c>
    </row>
    <row r="25" spans="1:5" x14ac:dyDescent="0.25">
      <c r="A25" s="91"/>
      <c r="B25" s="12">
        <v>2</v>
      </c>
      <c r="C25" s="11" t="s">
        <v>93</v>
      </c>
      <c r="D25" s="92"/>
      <c r="E25" s="93">
        <v>105.21304109589039</v>
      </c>
    </row>
    <row r="26" spans="1:5" x14ac:dyDescent="0.25">
      <c r="A26" s="91"/>
      <c r="B26" s="12"/>
      <c r="C26" s="11" t="s">
        <v>92</v>
      </c>
      <c r="D26" s="92">
        <v>129.69599999999997</v>
      </c>
      <c r="E26" s="93">
        <v>90.143628544122322</v>
      </c>
    </row>
    <row r="27" spans="1:5" x14ac:dyDescent="0.25">
      <c r="A27" s="91"/>
      <c r="B27" s="12"/>
      <c r="C27" s="11" t="s">
        <v>94</v>
      </c>
      <c r="D27" s="92"/>
      <c r="E27" s="93">
        <v>95.097813698630134</v>
      </c>
    </row>
    <row r="28" spans="1:5" x14ac:dyDescent="0.25">
      <c r="A28" s="91"/>
      <c r="B28" s="12">
        <v>3</v>
      </c>
      <c r="C28" s="11" t="s">
        <v>94</v>
      </c>
      <c r="D28" s="92"/>
      <c r="E28" s="93">
        <v>102.48370806198071</v>
      </c>
    </row>
    <row r="29" spans="1:5" x14ac:dyDescent="0.25">
      <c r="A29" s="94"/>
      <c r="B29" s="95">
        <v>4</v>
      </c>
      <c r="C29" s="96" t="s">
        <v>94</v>
      </c>
      <c r="D29" s="97"/>
      <c r="E29" s="98">
        <v>113.85</v>
      </c>
    </row>
    <row r="30" spans="1:5" x14ac:dyDescent="0.25">
      <c r="A30" s="86" t="s">
        <v>99</v>
      </c>
      <c r="B30" s="87">
        <v>1</v>
      </c>
      <c r="C30" s="88" t="s">
        <v>92</v>
      </c>
      <c r="D30" s="89"/>
      <c r="E30" s="90">
        <v>75.245990867579906</v>
      </c>
    </row>
    <row r="31" spans="1:5" x14ac:dyDescent="0.25">
      <c r="A31" s="91"/>
      <c r="B31" s="12">
        <v>2</v>
      </c>
      <c r="C31" s="11" t="s">
        <v>93</v>
      </c>
      <c r="D31" s="92"/>
      <c r="E31" s="93">
        <v>87.07</v>
      </c>
    </row>
    <row r="32" spans="1:5" x14ac:dyDescent="0.25">
      <c r="A32" s="91"/>
      <c r="B32" s="12"/>
      <c r="C32" s="11" t="s">
        <v>92</v>
      </c>
      <c r="D32" s="92"/>
      <c r="E32" s="93">
        <v>102.91817808219177</v>
      </c>
    </row>
    <row r="33" spans="1:5" x14ac:dyDescent="0.25">
      <c r="A33" s="91"/>
      <c r="B33" s="12"/>
      <c r="C33" s="11" t="s">
        <v>94</v>
      </c>
      <c r="D33" s="92">
        <v>102.64319178082192</v>
      </c>
      <c r="E33" s="93">
        <v>89.377168256967394</v>
      </c>
    </row>
    <row r="34" spans="1:5" x14ac:dyDescent="0.25">
      <c r="A34" s="91"/>
      <c r="B34" s="12">
        <v>3</v>
      </c>
      <c r="C34" s="11" t="s">
        <v>94</v>
      </c>
      <c r="D34" s="92">
        <v>116.62119863013699</v>
      </c>
      <c r="E34" s="93">
        <v>100.32471660173434</v>
      </c>
    </row>
    <row r="35" spans="1:5" x14ac:dyDescent="0.25">
      <c r="A35" s="94"/>
      <c r="B35" s="95">
        <v>4</v>
      </c>
      <c r="C35" s="96" t="s">
        <v>94</v>
      </c>
      <c r="D35" s="97"/>
      <c r="E35" s="98">
        <v>109.75844292237444</v>
      </c>
    </row>
    <row r="36" spans="1:5" x14ac:dyDescent="0.25">
      <c r="A36" s="86" t="s">
        <v>100</v>
      </c>
      <c r="B36" s="87">
        <v>0</v>
      </c>
      <c r="C36" s="88" t="s">
        <v>96</v>
      </c>
      <c r="D36" s="89"/>
      <c r="E36" s="90">
        <v>74.04510958904109</v>
      </c>
    </row>
    <row r="37" spans="1:5" x14ac:dyDescent="0.25">
      <c r="A37" s="91"/>
      <c r="B37" s="12">
        <v>1</v>
      </c>
      <c r="C37" s="11" t="s">
        <v>93</v>
      </c>
      <c r="D37" s="92"/>
      <c r="E37" s="93">
        <v>86.178867579908683</v>
      </c>
    </row>
    <row r="38" spans="1:5" x14ac:dyDescent="0.25">
      <c r="A38" s="91"/>
      <c r="B38" s="12"/>
      <c r="C38" s="11" t="s">
        <v>92</v>
      </c>
      <c r="D38" s="92">
        <v>95.661698630136982</v>
      </c>
      <c r="E38" s="93">
        <v>85.321627620911372</v>
      </c>
    </row>
    <row r="39" spans="1:5" x14ac:dyDescent="0.25">
      <c r="A39" s="91"/>
      <c r="B39" s="12"/>
      <c r="C39" s="11" t="s">
        <v>94</v>
      </c>
      <c r="D39" s="92"/>
      <c r="E39" s="93">
        <v>77.524410958904099</v>
      </c>
    </row>
    <row r="40" spans="1:5" x14ac:dyDescent="0.25">
      <c r="A40" s="91"/>
      <c r="B40" s="12"/>
      <c r="C40" s="11" t="s">
        <v>97</v>
      </c>
      <c r="D40" s="92"/>
      <c r="E40" s="93">
        <v>82.962611872146113</v>
      </c>
    </row>
    <row r="41" spans="1:5" x14ac:dyDescent="0.25">
      <c r="A41" s="91"/>
      <c r="B41" s="12">
        <v>2</v>
      </c>
      <c r="C41" s="11" t="s">
        <v>93</v>
      </c>
      <c r="D41" s="92"/>
      <c r="E41" s="93">
        <v>100.25495585996954</v>
      </c>
    </row>
    <row r="42" spans="1:5" x14ac:dyDescent="0.25">
      <c r="A42" s="91"/>
      <c r="B42" s="12"/>
      <c r="C42" s="11" t="s">
        <v>92</v>
      </c>
      <c r="D42" s="92">
        <v>114.16566666666667</v>
      </c>
      <c r="E42" s="93">
        <v>99.940432648401853</v>
      </c>
    </row>
    <row r="43" spans="1:5" x14ac:dyDescent="0.25">
      <c r="A43" s="91"/>
      <c r="B43" s="12"/>
      <c r="C43" s="11" t="s">
        <v>94</v>
      </c>
      <c r="D43" s="92">
        <v>120.91534495641345</v>
      </c>
      <c r="E43" s="93">
        <v>94.136502096729075</v>
      </c>
    </row>
    <row r="44" spans="1:5" x14ac:dyDescent="0.25">
      <c r="A44" s="91"/>
      <c r="B44" s="12">
        <v>3</v>
      </c>
      <c r="C44" s="11" t="s">
        <v>94</v>
      </c>
      <c r="D44" s="92">
        <v>145.77101674277014</v>
      </c>
      <c r="E44" s="93">
        <v>104.06661835616438</v>
      </c>
    </row>
    <row r="45" spans="1:5" x14ac:dyDescent="0.25">
      <c r="A45" s="91"/>
      <c r="B45" s="12">
        <v>4</v>
      </c>
      <c r="C45" s="11" t="s">
        <v>94</v>
      </c>
      <c r="D45" s="92"/>
      <c r="E45" s="93">
        <v>113.92079863013696</v>
      </c>
    </row>
    <row r="46" spans="1:5" x14ac:dyDescent="0.25">
      <c r="A46" s="91"/>
      <c r="B46" s="12">
        <v>5</v>
      </c>
      <c r="C46" s="11" t="s">
        <v>93</v>
      </c>
      <c r="D46" s="92"/>
      <c r="E46" s="93">
        <v>131.16</v>
      </c>
    </row>
    <row r="47" spans="1:5" x14ac:dyDescent="0.25">
      <c r="A47" s="94"/>
      <c r="B47" s="95"/>
      <c r="C47" s="96" t="s">
        <v>94</v>
      </c>
      <c r="D47" s="97"/>
      <c r="E47" s="98">
        <v>117.07</v>
      </c>
    </row>
    <row r="48" spans="1:5" x14ac:dyDescent="0.25">
      <c r="A48" s="86" t="s">
        <v>101</v>
      </c>
      <c r="B48" s="87">
        <v>1</v>
      </c>
      <c r="C48" s="88" t="s">
        <v>92</v>
      </c>
      <c r="D48" s="89">
        <v>119.81693271555194</v>
      </c>
      <c r="E48" s="90">
        <v>92.846377547611084</v>
      </c>
    </row>
    <row r="49" spans="1:5" x14ac:dyDescent="0.25">
      <c r="A49" s="91"/>
      <c r="B49" s="12"/>
      <c r="C49" s="11" t="s">
        <v>97</v>
      </c>
      <c r="D49" s="92">
        <v>122.51572602739725</v>
      </c>
      <c r="E49" s="93"/>
    </row>
    <row r="50" spans="1:5" x14ac:dyDescent="0.25">
      <c r="A50" s="91"/>
      <c r="B50" s="12">
        <v>2</v>
      </c>
      <c r="C50" s="11" t="s">
        <v>93</v>
      </c>
      <c r="D50" s="92">
        <v>148.19777085927771</v>
      </c>
      <c r="E50" s="93">
        <v>109.654</v>
      </c>
    </row>
    <row r="51" spans="1:5" x14ac:dyDescent="0.25">
      <c r="A51" s="91"/>
      <c r="B51" s="12"/>
      <c r="C51" s="11" t="s">
        <v>92</v>
      </c>
      <c r="D51" s="92">
        <v>151.55268931506842</v>
      </c>
      <c r="E51" s="93">
        <v>107.26325949119378</v>
      </c>
    </row>
    <row r="52" spans="1:5" x14ac:dyDescent="0.25">
      <c r="A52" s="91"/>
      <c r="B52" s="12"/>
      <c r="C52" s="11" t="s">
        <v>94</v>
      </c>
      <c r="D52" s="92">
        <v>153.58619610670507</v>
      </c>
      <c r="E52" s="93">
        <v>104.62273234984197</v>
      </c>
    </row>
    <row r="53" spans="1:5" x14ac:dyDescent="0.25">
      <c r="A53" s="91"/>
      <c r="B53" s="12"/>
      <c r="C53" s="11" t="s">
        <v>97</v>
      </c>
      <c r="D53" s="92"/>
      <c r="E53" s="93">
        <v>97.06</v>
      </c>
    </row>
    <row r="54" spans="1:5" x14ac:dyDescent="0.25">
      <c r="A54" s="91"/>
      <c r="B54" s="12">
        <v>3</v>
      </c>
      <c r="C54" s="11" t="s">
        <v>94</v>
      </c>
      <c r="D54" s="92">
        <v>181.96396139476957</v>
      </c>
      <c r="E54" s="93">
        <v>115.89817948717955</v>
      </c>
    </row>
    <row r="55" spans="1:5" x14ac:dyDescent="0.25">
      <c r="A55" s="94"/>
      <c r="B55" s="95">
        <v>4</v>
      </c>
      <c r="C55" s="96" t="s">
        <v>94</v>
      </c>
      <c r="D55" s="97">
        <v>225.11080084299263</v>
      </c>
      <c r="E55" s="98">
        <v>129.16992729188621</v>
      </c>
    </row>
    <row r="56" spans="1:5" x14ac:dyDescent="0.25">
      <c r="A56" s="99" t="s">
        <v>102</v>
      </c>
      <c r="B56" s="100">
        <v>1</v>
      </c>
      <c r="C56" s="101" t="s">
        <v>92</v>
      </c>
      <c r="D56" s="102"/>
      <c r="E56" s="103">
        <v>103.50500000000001</v>
      </c>
    </row>
    <row r="57" spans="1:5" x14ac:dyDescent="0.25">
      <c r="A57" s="86" t="s">
        <v>103</v>
      </c>
      <c r="B57" s="87">
        <v>0</v>
      </c>
      <c r="C57" s="88" t="s">
        <v>96</v>
      </c>
      <c r="D57" s="89"/>
      <c r="E57" s="90">
        <v>69.582771689497704</v>
      </c>
    </row>
    <row r="58" spans="1:5" x14ac:dyDescent="0.25">
      <c r="A58" s="91"/>
      <c r="B58" s="12">
        <v>1</v>
      </c>
      <c r="C58" s="11" t="s">
        <v>93</v>
      </c>
      <c r="D58" s="92"/>
      <c r="E58" s="93">
        <v>87.294615655577303</v>
      </c>
    </row>
    <row r="59" spans="1:5" x14ac:dyDescent="0.25">
      <c r="A59" s="91"/>
      <c r="B59" s="12"/>
      <c r="C59" s="11" t="s">
        <v>92</v>
      </c>
      <c r="D59" s="92">
        <v>104.96369745176017</v>
      </c>
      <c r="E59" s="93">
        <v>81.51153195845238</v>
      </c>
    </row>
    <row r="60" spans="1:5" x14ac:dyDescent="0.25">
      <c r="A60" s="91"/>
      <c r="B60" s="12"/>
      <c r="C60" s="11" t="s">
        <v>94</v>
      </c>
      <c r="D60" s="92">
        <v>106.22973972602739</v>
      </c>
      <c r="E60" s="93">
        <v>86.109166459111663</v>
      </c>
    </row>
    <row r="61" spans="1:5" x14ac:dyDescent="0.25">
      <c r="A61" s="91"/>
      <c r="B61" s="12">
        <v>2</v>
      </c>
      <c r="C61" s="11" t="s">
        <v>93</v>
      </c>
      <c r="D61" s="92">
        <v>126.06</v>
      </c>
      <c r="E61" s="93">
        <v>102.64759056316555</v>
      </c>
    </row>
    <row r="62" spans="1:5" x14ac:dyDescent="0.25">
      <c r="A62" s="91"/>
      <c r="B62" s="12"/>
      <c r="C62" s="11" t="s">
        <v>92</v>
      </c>
      <c r="D62" s="92">
        <v>121.31587370531238</v>
      </c>
      <c r="E62" s="93">
        <v>91.787678187566044</v>
      </c>
    </row>
    <row r="63" spans="1:5" x14ac:dyDescent="0.25">
      <c r="A63" s="91"/>
      <c r="B63" s="12"/>
      <c r="C63" s="11" t="s">
        <v>94</v>
      </c>
      <c r="D63" s="92">
        <v>129.15820647571604</v>
      </c>
      <c r="E63" s="93">
        <v>100.75264088559135</v>
      </c>
    </row>
    <row r="64" spans="1:5" x14ac:dyDescent="0.25">
      <c r="A64" s="91"/>
      <c r="B64" s="12">
        <v>3</v>
      </c>
      <c r="C64" s="11" t="s">
        <v>93</v>
      </c>
      <c r="D64" s="92"/>
      <c r="E64" s="93">
        <v>109.85128767123288</v>
      </c>
    </row>
    <row r="65" spans="1:5" x14ac:dyDescent="0.25">
      <c r="A65" s="91"/>
      <c r="B65" s="12"/>
      <c r="C65" s="11" t="s">
        <v>92</v>
      </c>
      <c r="D65" s="92">
        <v>124.8</v>
      </c>
      <c r="E65" s="93">
        <v>105.31843586550436</v>
      </c>
    </row>
    <row r="66" spans="1:5" x14ac:dyDescent="0.25">
      <c r="A66" s="91"/>
      <c r="B66" s="12"/>
      <c r="C66" s="11" t="s">
        <v>94</v>
      </c>
      <c r="D66" s="92">
        <v>147.83713432267885</v>
      </c>
      <c r="E66" s="93">
        <v>112.1283564218767</v>
      </c>
    </row>
    <row r="67" spans="1:5" x14ac:dyDescent="0.25">
      <c r="A67" s="91"/>
      <c r="B67" s="12">
        <v>4</v>
      </c>
      <c r="C67" s="11" t="s">
        <v>94</v>
      </c>
      <c r="D67" s="92">
        <v>191.53458143074579</v>
      </c>
      <c r="E67" s="93">
        <v>125.44358975271305</v>
      </c>
    </row>
    <row r="68" spans="1:5" x14ac:dyDescent="0.25">
      <c r="A68" s="94"/>
      <c r="B68" s="95">
        <v>5</v>
      </c>
      <c r="C68" s="96" t="s">
        <v>94</v>
      </c>
      <c r="D68" s="97"/>
      <c r="E68" s="98">
        <v>136.60806575342468</v>
      </c>
    </row>
    <row r="69" spans="1:5" x14ac:dyDescent="0.25">
      <c r="A69" s="86" t="s">
        <v>104</v>
      </c>
      <c r="B69" s="87">
        <v>2</v>
      </c>
      <c r="C69" s="88" t="s">
        <v>93</v>
      </c>
      <c r="D69" s="89"/>
      <c r="E69" s="90">
        <v>107.76999543378996</v>
      </c>
    </row>
    <row r="70" spans="1:5" x14ac:dyDescent="0.25">
      <c r="A70" s="91"/>
      <c r="B70" s="12"/>
      <c r="C70" s="11" t="s">
        <v>92</v>
      </c>
      <c r="D70" s="92">
        <v>100.17023972602738</v>
      </c>
      <c r="E70" s="93">
        <v>93.23</v>
      </c>
    </row>
    <row r="71" spans="1:5" x14ac:dyDescent="0.25">
      <c r="A71" s="91"/>
      <c r="B71" s="12"/>
      <c r="C71" s="11" t="s">
        <v>94</v>
      </c>
      <c r="D71" s="92"/>
      <c r="E71" s="93">
        <v>103.20469063926942</v>
      </c>
    </row>
    <row r="72" spans="1:5" x14ac:dyDescent="0.25">
      <c r="A72" s="91"/>
      <c r="B72" s="12">
        <v>3</v>
      </c>
      <c r="C72" s="11" t="s">
        <v>94</v>
      </c>
      <c r="D72" s="92"/>
      <c r="E72" s="93">
        <v>110.0408345626976</v>
      </c>
    </row>
    <row r="73" spans="1:5" x14ac:dyDescent="0.25">
      <c r="A73" s="94"/>
      <c r="B73" s="95">
        <v>4</v>
      </c>
      <c r="C73" s="96" t="s">
        <v>94</v>
      </c>
      <c r="D73" s="97"/>
      <c r="E73" s="98">
        <v>129.71166666666667</v>
      </c>
    </row>
    <row r="74" spans="1:5" x14ac:dyDescent="0.25">
      <c r="A74" s="86" t="s">
        <v>105</v>
      </c>
      <c r="B74" s="87">
        <v>1</v>
      </c>
      <c r="C74" s="88" t="s">
        <v>93</v>
      </c>
      <c r="D74" s="89">
        <v>102.97754794520547</v>
      </c>
      <c r="E74" s="90"/>
    </row>
    <row r="75" spans="1:5" x14ac:dyDescent="0.25">
      <c r="A75" s="91"/>
      <c r="B75" s="12"/>
      <c r="C75" s="11" t="s">
        <v>92</v>
      </c>
      <c r="D75" s="92">
        <v>94.57207827788649</v>
      </c>
      <c r="E75" s="93">
        <v>80.873574429223709</v>
      </c>
    </row>
    <row r="76" spans="1:5" x14ac:dyDescent="0.25">
      <c r="A76" s="91"/>
      <c r="B76" s="12"/>
      <c r="C76" s="11" t="s">
        <v>94</v>
      </c>
      <c r="D76" s="92">
        <v>93.871726027397258</v>
      </c>
      <c r="E76" s="93">
        <v>87.007045662100452</v>
      </c>
    </row>
    <row r="77" spans="1:5" x14ac:dyDescent="0.25">
      <c r="A77" s="91"/>
      <c r="B77" s="12">
        <v>2</v>
      </c>
      <c r="C77" s="11" t="s">
        <v>93</v>
      </c>
      <c r="D77" s="92">
        <v>117.63222465753424</v>
      </c>
      <c r="E77" s="93">
        <v>103.3325854895992</v>
      </c>
    </row>
    <row r="78" spans="1:5" x14ac:dyDescent="0.25">
      <c r="A78" s="91"/>
      <c r="B78" s="12"/>
      <c r="C78" s="11" t="s">
        <v>92</v>
      </c>
      <c r="D78" s="92">
        <v>113.05684703196346</v>
      </c>
      <c r="E78" s="93">
        <v>100.14041267123287</v>
      </c>
    </row>
    <row r="79" spans="1:5" x14ac:dyDescent="0.25">
      <c r="A79" s="91"/>
      <c r="B79" s="12"/>
      <c r="C79" s="11" t="s">
        <v>94</v>
      </c>
      <c r="D79" s="92">
        <v>120.58628661749199</v>
      </c>
      <c r="E79" s="93">
        <v>95.260815149073252</v>
      </c>
    </row>
    <row r="80" spans="1:5" x14ac:dyDescent="0.25">
      <c r="A80" s="91"/>
      <c r="B80" s="12">
        <v>3</v>
      </c>
      <c r="C80" s="11" t="s">
        <v>93</v>
      </c>
      <c r="D80" s="92"/>
      <c r="E80" s="93">
        <v>114.3</v>
      </c>
    </row>
    <row r="81" spans="1:5" x14ac:dyDescent="0.25">
      <c r="A81" s="91"/>
      <c r="B81" s="12"/>
      <c r="C81" s="11" t="s">
        <v>94</v>
      </c>
      <c r="D81" s="92">
        <v>136.86150066283693</v>
      </c>
      <c r="E81" s="93">
        <v>106.47093877896171</v>
      </c>
    </row>
    <row r="82" spans="1:5" x14ac:dyDescent="0.25">
      <c r="A82" s="94"/>
      <c r="B82" s="95">
        <v>4</v>
      </c>
      <c r="C82" s="96" t="s">
        <v>94</v>
      </c>
      <c r="D82" s="97">
        <v>178.10712328767124</v>
      </c>
      <c r="E82" s="98">
        <v>116.72385247629083</v>
      </c>
    </row>
    <row r="83" spans="1:5" x14ac:dyDescent="0.25">
      <c r="A83" s="86" t="s">
        <v>106</v>
      </c>
      <c r="B83" s="87">
        <v>1</v>
      </c>
      <c r="C83" s="88" t="s">
        <v>93</v>
      </c>
      <c r="D83" s="89"/>
      <c r="E83" s="90">
        <v>81.45</v>
      </c>
    </row>
    <row r="84" spans="1:5" x14ac:dyDescent="0.25">
      <c r="A84" s="91"/>
      <c r="B84" s="12"/>
      <c r="C84" s="11" t="s">
        <v>92</v>
      </c>
      <c r="D84" s="92">
        <v>83.005808219178093</v>
      </c>
      <c r="E84" s="93">
        <v>91.407547945205479</v>
      </c>
    </row>
    <row r="85" spans="1:5" x14ac:dyDescent="0.25">
      <c r="A85" s="91"/>
      <c r="B85" s="12">
        <v>2</v>
      </c>
      <c r="C85" s="11" t="s">
        <v>93</v>
      </c>
      <c r="D85" s="92"/>
      <c r="E85" s="93">
        <v>102.45304170471837</v>
      </c>
    </row>
    <row r="86" spans="1:5" x14ac:dyDescent="0.25">
      <c r="A86" s="91"/>
      <c r="B86" s="12"/>
      <c r="C86" s="11" t="s">
        <v>92</v>
      </c>
      <c r="D86" s="92">
        <v>91.666469904524718</v>
      </c>
      <c r="E86" s="93">
        <v>98.98799789251845</v>
      </c>
    </row>
    <row r="87" spans="1:5" x14ac:dyDescent="0.25">
      <c r="A87" s="91"/>
      <c r="B87" s="12"/>
      <c r="C87" s="11" t="s">
        <v>94</v>
      </c>
      <c r="D87" s="92">
        <v>106.90687499999999</v>
      </c>
      <c r="E87" s="93">
        <v>94.148195399328046</v>
      </c>
    </row>
    <row r="88" spans="1:5" x14ac:dyDescent="0.25">
      <c r="A88" s="91"/>
      <c r="B88" s="12">
        <v>3</v>
      </c>
      <c r="C88" s="11" t="s">
        <v>94</v>
      </c>
      <c r="D88" s="92">
        <v>115.33606697108074</v>
      </c>
      <c r="E88" s="93">
        <v>105.36302302230509</v>
      </c>
    </row>
    <row r="89" spans="1:5" x14ac:dyDescent="0.25">
      <c r="A89" s="91"/>
      <c r="B89" s="12">
        <v>4</v>
      </c>
      <c r="C89" s="11" t="s">
        <v>94</v>
      </c>
      <c r="D89" s="92">
        <v>127.22456164383561</v>
      </c>
      <c r="E89" s="93">
        <v>116.66421496311909</v>
      </c>
    </row>
    <row r="90" spans="1:5" x14ac:dyDescent="0.25">
      <c r="A90" s="94"/>
      <c r="B90" s="95">
        <v>6</v>
      </c>
      <c r="C90" s="96" t="s">
        <v>94</v>
      </c>
      <c r="D90" s="97"/>
      <c r="E90" s="98">
        <v>143.53643835616438</v>
      </c>
    </row>
    <row r="91" spans="1:5" x14ac:dyDescent="0.25">
      <c r="A91" s="86" t="s">
        <v>107</v>
      </c>
      <c r="B91" s="87">
        <v>1</v>
      </c>
      <c r="C91" s="88" t="s">
        <v>92</v>
      </c>
      <c r="D91" s="89"/>
      <c r="E91" s="90">
        <v>91.36</v>
      </c>
    </row>
    <row r="92" spans="1:5" x14ac:dyDescent="0.25">
      <c r="A92" s="91"/>
      <c r="B92" s="12">
        <v>2</v>
      </c>
      <c r="C92" s="11" t="s">
        <v>92</v>
      </c>
      <c r="D92" s="92"/>
      <c r="E92" s="93">
        <v>101.10467579908675</v>
      </c>
    </row>
    <row r="93" spans="1:5" x14ac:dyDescent="0.25">
      <c r="A93" s="91"/>
      <c r="B93" s="12"/>
      <c r="C93" s="11" t="s">
        <v>94</v>
      </c>
      <c r="D93" s="92"/>
      <c r="E93" s="93">
        <v>96.466865753424656</v>
      </c>
    </row>
    <row r="94" spans="1:5" x14ac:dyDescent="0.25">
      <c r="A94" s="94"/>
      <c r="B94" s="95">
        <v>3</v>
      </c>
      <c r="C94" s="96" t="s">
        <v>94</v>
      </c>
      <c r="D94" s="97"/>
      <c r="E94" s="98">
        <v>101.62670547945207</v>
      </c>
    </row>
    <row r="95" spans="1:5" x14ac:dyDescent="0.25">
      <c r="A95" s="99" t="s">
        <v>108</v>
      </c>
      <c r="B95" s="100">
        <v>2</v>
      </c>
      <c r="C95" s="101" t="s">
        <v>92</v>
      </c>
      <c r="D95" s="102">
        <v>91.244520547945214</v>
      </c>
      <c r="E95" s="103">
        <v>99.801007827788652</v>
      </c>
    </row>
    <row r="96" spans="1:5" x14ac:dyDescent="0.25">
      <c r="A96" s="86" t="s">
        <v>109</v>
      </c>
      <c r="B96" s="87">
        <v>1</v>
      </c>
      <c r="C96" s="88" t="s">
        <v>92</v>
      </c>
      <c r="D96" s="89"/>
      <c r="E96" s="90">
        <v>73.820753424657525</v>
      </c>
    </row>
    <row r="97" spans="1:5" x14ac:dyDescent="0.25">
      <c r="A97" s="91"/>
      <c r="B97" s="12"/>
      <c r="C97" s="11" t="s">
        <v>94</v>
      </c>
      <c r="D97" s="92"/>
      <c r="E97" s="93">
        <v>76.927966376089643</v>
      </c>
    </row>
    <row r="98" spans="1:5" x14ac:dyDescent="0.25">
      <c r="A98" s="91"/>
      <c r="B98" s="12">
        <v>2</v>
      </c>
      <c r="C98" s="11" t="s">
        <v>93</v>
      </c>
      <c r="D98" s="92">
        <v>104.26834931506849</v>
      </c>
      <c r="E98" s="93"/>
    </row>
    <row r="99" spans="1:5" x14ac:dyDescent="0.25">
      <c r="A99" s="91"/>
      <c r="B99" s="12"/>
      <c r="C99" s="11" t="s">
        <v>92</v>
      </c>
      <c r="D99" s="92"/>
      <c r="E99" s="93">
        <v>95.339953424657551</v>
      </c>
    </row>
    <row r="100" spans="1:5" x14ac:dyDescent="0.25">
      <c r="A100" s="91"/>
      <c r="B100" s="12"/>
      <c r="C100" s="11" t="s">
        <v>94</v>
      </c>
      <c r="D100" s="92">
        <v>108.46786605783866</v>
      </c>
      <c r="E100" s="93">
        <v>93.450632721633511</v>
      </c>
    </row>
    <row r="101" spans="1:5" x14ac:dyDescent="0.25">
      <c r="A101" s="91"/>
      <c r="B101" s="12">
        <v>3</v>
      </c>
      <c r="C101" s="11" t="s">
        <v>94</v>
      </c>
      <c r="D101" s="92">
        <v>120.14096347031965</v>
      </c>
      <c r="E101" s="93">
        <v>101.15676642079374</v>
      </c>
    </row>
    <row r="102" spans="1:5" x14ac:dyDescent="0.25">
      <c r="A102" s="94"/>
      <c r="B102" s="95">
        <v>4</v>
      </c>
      <c r="C102" s="96" t="s">
        <v>94</v>
      </c>
      <c r="D102" s="97">
        <v>126.62321917808219</v>
      </c>
      <c r="E102" s="98">
        <v>107.64</v>
      </c>
    </row>
    <row r="103" spans="1:5" x14ac:dyDescent="0.25">
      <c r="A103" s="86" t="s">
        <v>110</v>
      </c>
      <c r="B103" s="87">
        <v>1</v>
      </c>
      <c r="C103" s="88" t="s">
        <v>92</v>
      </c>
      <c r="D103" s="89">
        <v>91.607178082191766</v>
      </c>
      <c r="E103" s="90">
        <v>79.516394216133932</v>
      </c>
    </row>
    <row r="104" spans="1:5" x14ac:dyDescent="0.25">
      <c r="A104" s="91"/>
      <c r="B104" s="12">
        <v>2</v>
      </c>
      <c r="C104" s="11" t="s">
        <v>93</v>
      </c>
      <c r="D104" s="92"/>
      <c r="E104" s="93">
        <v>93.908590563165916</v>
      </c>
    </row>
    <row r="105" spans="1:5" x14ac:dyDescent="0.25">
      <c r="A105" s="91"/>
      <c r="B105" s="12"/>
      <c r="C105" s="11" t="s">
        <v>92</v>
      </c>
      <c r="D105" s="92">
        <v>115.42485142255006</v>
      </c>
      <c r="E105" s="93">
        <v>93.930126940639255</v>
      </c>
    </row>
    <row r="106" spans="1:5" x14ac:dyDescent="0.25">
      <c r="A106" s="91"/>
      <c r="B106" s="12"/>
      <c r="C106" s="11" t="s">
        <v>94</v>
      </c>
      <c r="D106" s="92">
        <v>106.43152328767124</v>
      </c>
      <c r="E106" s="93">
        <v>90.47808409436837</v>
      </c>
    </row>
    <row r="107" spans="1:5" x14ac:dyDescent="0.25">
      <c r="A107" s="91"/>
      <c r="B107" s="12">
        <v>3</v>
      </c>
      <c r="C107" s="11" t="s">
        <v>93</v>
      </c>
      <c r="D107" s="92"/>
      <c r="E107" s="93">
        <v>106.30094520547945</v>
      </c>
    </row>
    <row r="108" spans="1:5" x14ac:dyDescent="0.25">
      <c r="A108" s="91"/>
      <c r="B108" s="12"/>
      <c r="C108" s="11" t="s">
        <v>92</v>
      </c>
      <c r="D108" s="92">
        <v>113.54038356164382</v>
      </c>
      <c r="E108" s="93"/>
    </row>
    <row r="109" spans="1:5" x14ac:dyDescent="0.25">
      <c r="A109" s="91"/>
      <c r="B109" s="12"/>
      <c r="C109" s="11" t="s">
        <v>94</v>
      </c>
      <c r="D109" s="92">
        <v>130.49061643835617</v>
      </c>
      <c r="E109" s="93">
        <v>99.352793329362797</v>
      </c>
    </row>
    <row r="110" spans="1:5" x14ac:dyDescent="0.25">
      <c r="A110" s="91"/>
      <c r="B110" s="12">
        <v>4</v>
      </c>
      <c r="C110" s="11" t="s">
        <v>94</v>
      </c>
      <c r="D110" s="92"/>
      <c r="E110" s="93">
        <v>112.81887993553585</v>
      </c>
    </row>
    <row r="111" spans="1:5" x14ac:dyDescent="0.25">
      <c r="A111" s="94"/>
      <c r="B111" s="95">
        <v>5</v>
      </c>
      <c r="C111" s="96" t="s">
        <v>94</v>
      </c>
      <c r="D111" s="97"/>
      <c r="E111" s="98">
        <v>138.48500000000001</v>
      </c>
    </row>
    <row r="112" spans="1:5" x14ac:dyDescent="0.25">
      <c r="A112" s="86" t="s">
        <v>111</v>
      </c>
      <c r="B112" s="87">
        <v>1</v>
      </c>
      <c r="C112" s="88" t="s">
        <v>92</v>
      </c>
      <c r="D112" s="89"/>
      <c r="E112" s="90">
        <v>76.506511415525125</v>
      </c>
    </row>
    <row r="113" spans="1:5" x14ac:dyDescent="0.25">
      <c r="A113" s="91"/>
      <c r="B113" s="12"/>
      <c r="C113" s="11" t="s">
        <v>94</v>
      </c>
      <c r="D113" s="92"/>
      <c r="E113" s="93">
        <v>71.430528375733871</v>
      </c>
    </row>
    <row r="114" spans="1:5" x14ac:dyDescent="0.25">
      <c r="A114" s="91"/>
      <c r="B114" s="12">
        <v>2</v>
      </c>
      <c r="C114" s="11" t="s">
        <v>93</v>
      </c>
      <c r="D114" s="92"/>
      <c r="E114" s="93">
        <v>93.048305936073064</v>
      </c>
    </row>
    <row r="115" spans="1:5" x14ac:dyDescent="0.25">
      <c r="A115" s="91"/>
      <c r="B115" s="12"/>
      <c r="C115" s="11" t="s">
        <v>94</v>
      </c>
      <c r="D115" s="92"/>
      <c r="E115" s="93">
        <v>86.084246779799685</v>
      </c>
    </row>
    <row r="116" spans="1:5" x14ac:dyDescent="0.25">
      <c r="A116" s="91"/>
      <c r="B116" s="12">
        <v>3</v>
      </c>
      <c r="C116" s="11" t="s">
        <v>93</v>
      </c>
      <c r="D116" s="92"/>
      <c r="E116" s="93">
        <v>100.45</v>
      </c>
    </row>
    <row r="117" spans="1:5" x14ac:dyDescent="0.25">
      <c r="A117" s="91"/>
      <c r="B117" s="12"/>
      <c r="C117" s="11" t="s">
        <v>94</v>
      </c>
      <c r="D117" s="92"/>
      <c r="E117" s="93">
        <v>97.438233227959273</v>
      </c>
    </row>
    <row r="118" spans="1:5" x14ac:dyDescent="0.25">
      <c r="A118" s="94"/>
      <c r="B118" s="95">
        <v>4</v>
      </c>
      <c r="C118" s="96" t="s">
        <v>94</v>
      </c>
      <c r="D118" s="97"/>
      <c r="E118" s="98">
        <v>107.55000000000001</v>
      </c>
    </row>
    <row r="119" spans="1:5" x14ac:dyDescent="0.25">
      <c r="A119" s="86" t="s">
        <v>112</v>
      </c>
      <c r="B119" s="87">
        <v>0</v>
      </c>
      <c r="C119" s="88" t="s">
        <v>96</v>
      </c>
      <c r="D119" s="89"/>
      <c r="E119" s="90">
        <v>69.877707762557066</v>
      </c>
    </row>
    <row r="120" spans="1:5" x14ac:dyDescent="0.25">
      <c r="A120" s="91"/>
      <c r="B120" s="12">
        <v>1</v>
      </c>
      <c r="C120" s="11" t="s">
        <v>93</v>
      </c>
      <c r="D120" s="92"/>
      <c r="E120" s="93">
        <v>76.641748792543467</v>
      </c>
    </row>
    <row r="121" spans="1:5" x14ac:dyDescent="0.25">
      <c r="A121" s="91"/>
      <c r="B121" s="12"/>
      <c r="C121" s="11" t="s">
        <v>92</v>
      </c>
      <c r="D121" s="92">
        <v>89.697499999999991</v>
      </c>
      <c r="E121" s="93">
        <v>76.315041037845432</v>
      </c>
    </row>
    <row r="122" spans="1:5" x14ac:dyDescent="0.25">
      <c r="A122" s="91"/>
      <c r="B122" s="12"/>
      <c r="C122" s="11" t="s">
        <v>94</v>
      </c>
      <c r="D122" s="92"/>
      <c r="E122" s="93">
        <v>82.634469863013692</v>
      </c>
    </row>
    <row r="123" spans="1:5" x14ac:dyDescent="0.25">
      <c r="A123" s="91"/>
      <c r="B123" s="12">
        <v>2</v>
      </c>
      <c r="C123" s="11" t="s">
        <v>93</v>
      </c>
      <c r="D123" s="92">
        <v>110.53</v>
      </c>
      <c r="E123" s="93">
        <v>86.448349125860929</v>
      </c>
    </row>
    <row r="124" spans="1:5" x14ac:dyDescent="0.25">
      <c r="A124" s="91"/>
      <c r="B124" s="12"/>
      <c r="C124" s="11" t="s">
        <v>92</v>
      </c>
      <c r="D124" s="92">
        <v>100.04967738328213</v>
      </c>
      <c r="E124" s="93">
        <v>84.588516892564272</v>
      </c>
    </row>
    <row r="125" spans="1:5" x14ac:dyDescent="0.25">
      <c r="A125" s="91"/>
      <c r="B125" s="12"/>
      <c r="C125" s="11" t="s">
        <v>94</v>
      </c>
      <c r="D125" s="92">
        <v>109.96706121575335</v>
      </c>
      <c r="E125" s="93">
        <v>89.676263493466436</v>
      </c>
    </row>
    <row r="126" spans="1:5" x14ac:dyDescent="0.25">
      <c r="A126" s="91"/>
      <c r="B126" s="12"/>
      <c r="C126" s="11" t="s">
        <v>97</v>
      </c>
      <c r="D126" s="92"/>
      <c r="E126" s="93">
        <v>81.356675799086759</v>
      </c>
    </row>
    <row r="127" spans="1:5" x14ac:dyDescent="0.25">
      <c r="A127" s="91"/>
      <c r="B127" s="12">
        <v>3</v>
      </c>
      <c r="C127" s="11" t="s">
        <v>93</v>
      </c>
      <c r="D127" s="92"/>
      <c r="E127" s="93">
        <v>96.566036529680375</v>
      </c>
    </row>
    <row r="128" spans="1:5" x14ac:dyDescent="0.25">
      <c r="A128" s="91"/>
      <c r="B128" s="12"/>
      <c r="C128" s="11" t="s">
        <v>92</v>
      </c>
      <c r="D128" s="92"/>
      <c r="E128" s="93">
        <v>90.824082191780818</v>
      </c>
    </row>
    <row r="129" spans="1:5" x14ac:dyDescent="0.25">
      <c r="A129" s="91"/>
      <c r="B129" s="12"/>
      <c r="C129" s="11" t="s">
        <v>94</v>
      </c>
      <c r="D129" s="92">
        <v>116.14668780169593</v>
      </c>
      <c r="E129" s="93">
        <v>96.288625215210402</v>
      </c>
    </row>
    <row r="130" spans="1:5" x14ac:dyDescent="0.25">
      <c r="A130" s="91"/>
      <c r="B130" s="12">
        <v>4</v>
      </c>
      <c r="C130" s="11" t="s">
        <v>94</v>
      </c>
      <c r="D130" s="92">
        <v>149.08902283105024</v>
      </c>
      <c r="E130" s="93">
        <v>109.12432160168595</v>
      </c>
    </row>
    <row r="131" spans="1:5" x14ac:dyDescent="0.25">
      <c r="A131" s="91"/>
      <c r="B131" s="12">
        <v>5</v>
      </c>
      <c r="C131" s="11" t="s">
        <v>93</v>
      </c>
      <c r="D131" s="92"/>
      <c r="E131" s="93">
        <v>113.51046575342465</v>
      </c>
    </row>
    <row r="132" spans="1:5" x14ac:dyDescent="0.25">
      <c r="A132" s="94"/>
      <c r="B132" s="95"/>
      <c r="C132" s="96" t="s">
        <v>94</v>
      </c>
      <c r="D132" s="97"/>
      <c r="E132" s="98">
        <v>94.79</v>
      </c>
    </row>
    <row r="133" spans="1:5" x14ac:dyDescent="0.25">
      <c r="A133" s="86" t="s">
        <v>113</v>
      </c>
      <c r="B133" s="87">
        <v>1</v>
      </c>
      <c r="C133" s="88" t="s">
        <v>92</v>
      </c>
      <c r="D133" s="89"/>
      <c r="E133" s="90">
        <v>79.61</v>
      </c>
    </row>
    <row r="134" spans="1:5" x14ac:dyDescent="0.25">
      <c r="A134" s="91"/>
      <c r="B134" s="12">
        <v>2</v>
      </c>
      <c r="C134" s="11" t="s">
        <v>94</v>
      </c>
      <c r="D134" s="92"/>
      <c r="E134" s="93">
        <v>88.092229452054795</v>
      </c>
    </row>
    <row r="135" spans="1:5" x14ac:dyDescent="0.25">
      <c r="A135" s="94"/>
      <c r="B135" s="95">
        <v>3</v>
      </c>
      <c r="C135" s="96" t="s">
        <v>94</v>
      </c>
      <c r="D135" s="97"/>
      <c r="E135" s="98">
        <v>99.642499999999998</v>
      </c>
    </row>
    <row r="136" spans="1:5" x14ac:dyDescent="0.25">
      <c r="A136" s="86" t="s">
        <v>114</v>
      </c>
      <c r="B136" s="87">
        <v>2</v>
      </c>
      <c r="C136" s="88" t="s">
        <v>94</v>
      </c>
      <c r="D136" s="89"/>
      <c r="E136" s="90">
        <v>82.74</v>
      </c>
    </row>
    <row r="137" spans="1:5" x14ac:dyDescent="0.25">
      <c r="A137" s="94"/>
      <c r="B137" s="95">
        <v>3</v>
      </c>
      <c r="C137" s="96" t="s">
        <v>94</v>
      </c>
      <c r="D137" s="97">
        <v>99.89</v>
      </c>
      <c r="E137" s="98">
        <v>92.695900848010453</v>
      </c>
    </row>
    <row r="138" spans="1:5" x14ac:dyDescent="0.25">
      <c r="A138" s="86" t="s">
        <v>115</v>
      </c>
      <c r="B138" s="87">
        <v>2</v>
      </c>
      <c r="C138" s="88" t="s">
        <v>94</v>
      </c>
      <c r="D138" s="89">
        <v>99.424276463262771</v>
      </c>
      <c r="E138" s="90"/>
    </row>
    <row r="139" spans="1:5" x14ac:dyDescent="0.25">
      <c r="A139" s="91"/>
      <c r="B139" s="12">
        <v>3</v>
      </c>
      <c r="C139" s="11" t="s">
        <v>94</v>
      </c>
      <c r="D139" s="92">
        <v>108.75</v>
      </c>
      <c r="E139" s="93">
        <v>97.654367906066554</v>
      </c>
    </row>
    <row r="140" spans="1:5" x14ac:dyDescent="0.25">
      <c r="A140" s="94"/>
      <c r="B140" s="95">
        <v>4</v>
      </c>
      <c r="C140" s="96" t="s">
        <v>94</v>
      </c>
      <c r="D140" s="97">
        <v>126.87</v>
      </c>
      <c r="E140" s="98"/>
    </row>
    <row r="141" spans="1:5" x14ac:dyDescent="0.25">
      <c r="A141" s="86" t="s">
        <v>116</v>
      </c>
      <c r="B141" s="87">
        <v>1</v>
      </c>
      <c r="C141" s="88" t="s">
        <v>92</v>
      </c>
      <c r="D141" s="89"/>
      <c r="E141" s="90">
        <v>80.883408219178051</v>
      </c>
    </row>
    <row r="142" spans="1:5" x14ac:dyDescent="0.25">
      <c r="A142" s="91"/>
      <c r="B142" s="12">
        <v>2</v>
      </c>
      <c r="C142" s="11" t="s">
        <v>93</v>
      </c>
      <c r="D142" s="92"/>
      <c r="E142" s="93">
        <v>94.491052631578995</v>
      </c>
    </row>
    <row r="143" spans="1:5" x14ac:dyDescent="0.25">
      <c r="A143" s="91"/>
      <c r="B143" s="12"/>
      <c r="C143" s="11" t="s">
        <v>92</v>
      </c>
      <c r="D143" s="92"/>
      <c r="E143" s="93">
        <v>95.738317808219179</v>
      </c>
    </row>
    <row r="144" spans="1:5" x14ac:dyDescent="0.25">
      <c r="A144" s="91"/>
      <c r="B144" s="12"/>
      <c r="C144" s="11" t="s">
        <v>94</v>
      </c>
      <c r="D144" s="92">
        <v>124.08679452054794</v>
      </c>
      <c r="E144" s="93">
        <v>93.97723445126752</v>
      </c>
    </row>
    <row r="145" spans="1:5" x14ac:dyDescent="0.25">
      <c r="A145" s="91"/>
      <c r="B145" s="12">
        <v>3</v>
      </c>
      <c r="C145" s="11" t="s">
        <v>93</v>
      </c>
      <c r="D145" s="92"/>
      <c r="E145" s="93">
        <v>104.52500000000001</v>
      </c>
    </row>
    <row r="146" spans="1:5" x14ac:dyDescent="0.25">
      <c r="A146" s="91"/>
      <c r="B146" s="12"/>
      <c r="C146" s="11" t="s">
        <v>94</v>
      </c>
      <c r="D146" s="92"/>
      <c r="E146" s="93">
        <v>106.0555746796288</v>
      </c>
    </row>
    <row r="147" spans="1:5" x14ac:dyDescent="0.25">
      <c r="A147" s="91"/>
      <c r="B147" s="12">
        <v>4</v>
      </c>
      <c r="C147" s="11" t="s">
        <v>94</v>
      </c>
      <c r="D147" s="92"/>
      <c r="E147" s="93">
        <v>118.15034155251141</v>
      </c>
    </row>
    <row r="148" spans="1:5" x14ac:dyDescent="0.25">
      <c r="A148" s="94"/>
      <c r="B148" s="95">
        <v>5</v>
      </c>
      <c r="C148" s="96" t="s">
        <v>94</v>
      </c>
      <c r="D148" s="97"/>
      <c r="E148" s="98">
        <v>123.05</v>
      </c>
    </row>
    <row r="149" spans="1:5" x14ac:dyDescent="0.25">
      <c r="A149" s="86" t="s">
        <v>117</v>
      </c>
      <c r="B149" s="87">
        <v>1</v>
      </c>
      <c r="C149" s="88" t="s">
        <v>92</v>
      </c>
      <c r="D149" s="89"/>
      <c r="E149" s="90">
        <v>101.31083953033266</v>
      </c>
    </row>
    <row r="150" spans="1:5" x14ac:dyDescent="0.25">
      <c r="A150" s="91"/>
      <c r="B150" s="12">
        <v>2</v>
      </c>
      <c r="C150" s="11" t="s">
        <v>92</v>
      </c>
      <c r="D150" s="92"/>
      <c r="E150" s="93">
        <v>122.87076575342465</v>
      </c>
    </row>
    <row r="151" spans="1:5" x14ac:dyDescent="0.25">
      <c r="A151" s="91"/>
      <c r="B151" s="12"/>
      <c r="C151" s="11" t="s">
        <v>94</v>
      </c>
      <c r="D151" s="92"/>
      <c r="E151" s="93">
        <v>104.71499999999999</v>
      </c>
    </row>
    <row r="152" spans="1:5" x14ac:dyDescent="0.25">
      <c r="A152" s="91"/>
      <c r="B152" s="12">
        <v>3</v>
      </c>
      <c r="C152" s="11" t="s">
        <v>94</v>
      </c>
      <c r="D152" s="92"/>
      <c r="E152" s="93">
        <v>129.79663242009133</v>
      </c>
    </row>
    <row r="153" spans="1:5" x14ac:dyDescent="0.25">
      <c r="A153" s="91"/>
      <c r="B153" s="12">
        <v>4</v>
      </c>
      <c r="C153" s="11" t="s">
        <v>94</v>
      </c>
      <c r="D153" s="92"/>
      <c r="E153" s="93">
        <v>135.46666666666667</v>
      </c>
    </row>
    <row r="154" spans="1:5" x14ac:dyDescent="0.25">
      <c r="A154" s="94"/>
      <c r="B154" s="95">
        <v>5</v>
      </c>
      <c r="C154" s="96" t="s">
        <v>94</v>
      </c>
      <c r="D154" s="97"/>
      <c r="E154" s="98">
        <v>145.84</v>
      </c>
    </row>
    <row r="155" spans="1:5" x14ac:dyDescent="0.25">
      <c r="A155" s="86" t="s">
        <v>118</v>
      </c>
      <c r="B155" s="87">
        <v>1</v>
      </c>
      <c r="C155" s="88" t="s">
        <v>93</v>
      </c>
      <c r="D155" s="89"/>
      <c r="E155" s="90">
        <v>87.123717808219183</v>
      </c>
    </row>
    <row r="156" spans="1:5" x14ac:dyDescent="0.25">
      <c r="A156" s="91"/>
      <c r="B156" s="12"/>
      <c r="C156" s="11" t="s">
        <v>92</v>
      </c>
      <c r="D156" s="92"/>
      <c r="E156" s="93">
        <v>73.262583967529181</v>
      </c>
    </row>
    <row r="157" spans="1:5" x14ac:dyDescent="0.25">
      <c r="A157" s="91"/>
      <c r="B157" s="12"/>
      <c r="C157" s="11" t="s">
        <v>94</v>
      </c>
      <c r="D157" s="92"/>
      <c r="E157" s="93">
        <v>102.175</v>
      </c>
    </row>
    <row r="158" spans="1:5" x14ac:dyDescent="0.25">
      <c r="A158" s="91"/>
      <c r="B158" s="12">
        <v>2</v>
      </c>
      <c r="C158" s="11" t="s">
        <v>93</v>
      </c>
      <c r="D158" s="92"/>
      <c r="E158" s="93">
        <v>92.646015220700136</v>
      </c>
    </row>
    <row r="159" spans="1:5" x14ac:dyDescent="0.25">
      <c r="A159" s="91"/>
      <c r="B159" s="12"/>
      <c r="C159" s="11" t="s">
        <v>92</v>
      </c>
      <c r="D159" s="92"/>
      <c r="E159" s="93">
        <v>80.839242009132406</v>
      </c>
    </row>
    <row r="160" spans="1:5" x14ac:dyDescent="0.25">
      <c r="A160" s="91"/>
      <c r="B160" s="12"/>
      <c r="C160" s="11" t="s">
        <v>94</v>
      </c>
      <c r="D160" s="92"/>
      <c r="E160" s="93">
        <v>84.745268819907082</v>
      </c>
    </row>
    <row r="161" spans="1:5" x14ac:dyDescent="0.25">
      <c r="A161" s="91"/>
      <c r="B161" s="12">
        <v>3</v>
      </c>
      <c r="C161" s="11" t="s">
        <v>94</v>
      </c>
      <c r="D161" s="92"/>
      <c r="E161" s="93">
        <v>93.562986301369847</v>
      </c>
    </row>
    <row r="162" spans="1:5" x14ac:dyDescent="0.25">
      <c r="A162" s="94"/>
      <c r="B162" s="95">
        <v>4</v>
      </c>
      <c r="C162" s="96" t="s">
        <v>94</v>
      </c>
      <c r="D162" s="97"/>
      <c r="E162" s="98">
        <v>115.16</v>
      </c>
    </row>
    <row r="163" spans="1:5" x14ac:dyDescent="0.25">
      <c r="A163" s="86" t="s">
        <v>119</v>
      </c>
      <c r="B163" s="87">
        <v>1</v>
      </c>
      <c r="C163" s="88" t="s">
        <v>94</v>
      </c>
      <c r="D163" s="89"/>
      <c r="E163" s="90">
        <v>93.743999999999986</v>
      </c>
    </row>
    <row r="164" spans="1:5" x14ac:dyDescent="0.25">
      <c r="A164" s="91"/>
      <c r="B164" s="12">
        <v>2</v>
      </c>
      <c r="C164" s="11" t="s">
        <v>93</v>
      </c>
      <c r="D164" s="92"/>
      <c r="E164" s="93">
        <v>108.00132420091325</v>
      </c>
    </row>
    <row r="165" spans="1:5" x14ac:dyDescent="0.25">
      <c r="A165" s="91"/>
      <c r="B165" s="12"/>
      <c r="C165" s="11" t="s">
        <v>92</v>
      </c>
      <c r="D165" s="92"/>
      <c r="E165" s="93">
        <v>101.19963698630137</v>
      </c>
    </row>
    <row r="166" spans="1:5" x14ac:dyDescent="0.25">
      <c r="A166" s="91"/>
      <c r="B166" s="12"/>
      <c r="C166" s="11" t="s">
        <v>94</v>
      </c>
      <c r="D166" s="92"/>
      <c r="E166" s="93">
        <v>108.86493150684929</v>
      </c>
    </row>
    <row r="167" spans="1:5" x14ac:dyDescent="0.25">
      <c r="A167" s="94"/>
      <c r="B167" s="95">
        <v>3</v>
      </c>
      <c r="C167" s="96" t="s">
        <v>94</v>
      </c>
      <c r="D167" s="97"/>
      <c r="E167" s="98">
        <v>123.33187546699874</v>
      </c>
    </row>
    <row r="168" spans="1:5" x14ac:dyDescent="0.25">
      <c r="A168" s="86" t="s">
        <v>120</v>
      </c>
      <c r="B168" s="87">
        <v>1</v>
      </c>
      <c r="C168" s="88" t="s">
        <v>92</v>
      </c>
      <c r="D168" s="89"/>
      <c r="E168" s="90">
        <v>84.274712328767123</v>
      </c>
    </row>
    <row r="169" spans="1:5" x14ac:dyDescent="0.25">
      <c r="A169" s="91"/>
      <c r="B169" s="12">
        <v>2</v>
      </c>
      <c r="C169" s="11" t="s">
        <v>92</v>
      </c>
      <c r="D169" s="92">
        <v>95.250712996992959</v>
      </c>
      <c r="E169" s="93">
        <v>99.160520049813186</v>
      </c>
    </row>
    <row r="170" spans="1:5" x14ac:dyDescent="0.25">
      <c r="A170" s="91"/>
      <c r="B170" s="12"/>
      <c r="C170" s="11" t="s">
        <v>94</v>
      </c>
      <c r="D170" s="92">
        <v>99.310952054794527</v>
      </c>
      <c r="E170" s="93">
        <v>88.531937627513841</v>
      </c>
    </row>
    <row r="171" spans="1:5" x14ac:dyDescent="0.25">
      <c r="A171" s="91"/>
      <c r="B171" s="12">
        <v>3</v>
      </c>
      <c r="C171" s="11" t="s">
        <v>94</v>
      </c>
      <c r="D171" s="92">
        <v>114.55475538160466</v>
      </c>
      <c r="E171" s="93">
        <v>98.676824527071147</v>
      </c>
    </row>
    <row r="172" spans="1:5" x14ac:dyDescent="0.25">
      <c r="A172" s="94"/>
      <c r="B172" s="95">
        <v>4</v>
      </c>
      <c r="C172" s="96" t="s">
        <v>94</v>
      </c>
      <c r="D172" s="97">
        <v>129.559</v>
      </c>
      <c r="E172" s="98">
        <v>118.50129514321294</v>
      </c>
    </row>
    <row r="173" spans="1:5" x14ac:dyDescent="0.25">
      <c r="A173" s="86" t="s">
        <v>121</v>
      </c>
      <c r="B173" s="87">
        <v>0</v>
      </c>
      <c r="C173" s="88" t="s">
        <v>96</v>
      </c>
      <c r="D173" s="89"/>
      <c r="E173" s="90">
        <v>68.6597515981735</v>
      </c>
    </row>
    <row r="174" spans="1:5" x14ac:dyDescent="0.25">
      <c r="A174" s="91"/>
      <c r="B174" s="12">
        <v>1</v>
      </c>
      <c r="C174" s="11" t="s">
        <v>93</v>
      </c>
      <c r="D174" s="92"/>
      <c r="E174" s="93">
        <v>79.619371108343728</v>
      </c>
    </row>
    <row r="175" spans="1:5" x14ac:dyDescent="0.25">
      <c r="A175" s="91"/>
      <c r="B175" s="12"/>
      <c r="C175" s="11" t="s">
        <v>92</v>
      </c>
      <c r="D175" s="92">
        <v>83.53798630136987</v>
      </c>
      <c r="E175" s="93">
        <v>77.761900006312686</v>
      </c>
    </row>
    <row r="176" spans="1:5" x14ac:dyDescent="0.25">
      <c r="A176" s="91"/>
      <c r="B176" s="12"/>
      <c r="C176" s="11" t="s">
        <v>94</v>
      </c>
      <c r="D176" s="92"/>
      <c r="E176" s="93">
        <v>74.152637608966373</v>
      </c>
    </row>
    <row r="177" spans="1:5" x14ac:dyDescent="0.25">
      <c r="A177" s="91"/>
      <c r="B177" s="12"/>
      <c r="C177" s="11" t="s">
        <v>97</v>
      </c>
      <c r="D177" s="92"/>
      <c r="E177" s="93">
        <v>71.548054794520539</v>
      </c>
    </row>
    <row r="178" spans="1:5" x14ac:dyDescent="0.25">
      <c r="A178" s="91"/>
      <c r="B178" s="12">
        <v>2</v>
      </c>
      <c r="C178" s="11" t="s">
        <v>93</v>
      </c>
      <c r="D178" s="92"/>
      <c r="E178" s="93">
        <v>90.748091255536167</v>
      </c>
    </row>
    <row r="179" spans="1:5" x14ac:dyDescent="0.25">
      <c r="A179" s="91"/>
      <c r="B179" s="12"/>
      <c r="C179" s="11" t="s">
        <v>92</v>
      </c>
      <c r="D179" s="92">
        <v>100.82204190169215</v>
      </c>
      <c r="E179" s="93">
        <v>95.338534081531549</v>
      </c>
    </row>
    <row r="180" spans="1:5" x14ac:dyDescent="0.25">
      <c r="A180" s="91"/>
      <c r="B180" s="12"/>
      <c r="C180" s="11" t="s">
        <v>94</v>
      </c>
      <c r="D180" s="92">
        <v>106.24313095890408</v>
      </c>
      <c r="E180" s="93">
        <v>87.424477767196564</v>
      </c>
    </row>
    <row r="181" spans="1:5" x14ac:dyDescent="0.25">
      <c r="A181" s="91"/>
      <c r="B181" s="12"/>
      <c r="C181" s="11" t="s">
        <v>97</v>
      </c>
      <c r="D181" s="92"/>
      <c r="E181" s="93">
        <v>111.47288356164384</v>
      </c>
    </row>
    <row r="182" spans="1:5" x14ac:dyDescent="0.25">
      <c r="A182" s="91"/>
      <c r="B182" s="12">
        <v>3</v>
      </c>
      <c r="C182" s="11" t="s">
        <v>93</v>
      </c>
      <c r="D182" s="92"/>
      <c r="E182" s="93">
        <v>98.061356164383554</v>
      </c>
    </row>
    <row r="183" spans="1:5" x14ac:dyDescent="0.25">
      <c r="A183" s="91"/>
      <c r="B183" s="12"/>
      <c r="C183" s="11" t="s">
        <v>94</v>
      </c>
      <c r="D183" s="92">
        <v>114.87382235969952</v>
      </c>
      <c r="E183" s="93">
        <v>97.563527909794075</v>
      </c>
    </row>
    <row r="184" spans="1:5" x14ac:dyDescent="0.25">
      <c r="A184" s="91"/>
      <c r="B184" s="12"/>
      <c r="C184" s="11" t="s">
        <v>97</v>
      </c>
      <c r="D184" s="92"/>
      <c r="E184" s="93">
        <v>99.184438356164378</v>
      </c>
    </row>
    <row r="185" spans="1:5" x14ac:dyDescent="0.25">
      <c r="A185" s="91"/>
      <c r="B185" s="12">
        <v>4</v>
      </c>
      <c r="C185" s="11" t="s">
        <v>94</v>
      </c>
      <c r="D185" s="92">
        <v>125.4108493150685</v>
      </c>
      <c r="E185" s="93">
        <v>103.845</v>
      </c>
    </row>
    <row r="186" spans="1:5" x14ac:dyDescent="0.25">
      <c r="A186" s="91"/>
      <c r="B186" s="12">
        <v>5</v>
      </c>
      <c r="C186" s="11" t="s">
        <v>94</v>
      </c>
      <c r="D186" s="92"/>
      <c r="E186" s="93">
        <v>122.74586301369862</v>
      </c>
    </row>
    <row r="187" spans="1:5" x14ac:dyDescent="0.25">
      <c r="A187" s="94"/>
      <c r="B187" s="95">
        <v>6</v>
      </c>
      <c r="C187" s="96" t="s">
        <v>94</v>
      </c>
      <c r="D187" s="97"/>
      <c r="E187" s="98">
        <v>130.27000000000001</v>
      </c>
    </row>
    <row r="188" spans="1:5" x14ac:dyDescent="0.25">
      <c r="A188" s="86" t="s">
        <v>122</v>
      </c>
      <c r="B188" s="87">
        <v>1</v>
      </c>
      <c r="C188" s="88" t="s">
        <v>92</v>
      </c>
      <c r="D188" s="89">
        <v>108.48197260273973</v>
      </c>
      <c r="E188" s="90">
        <v>94.124470102196028</v>
      </c>
    </row>
    <row r="189" spans="1:5" x14ac:dyDescent="0.25">
      <c r="A189" s="91"/>
      <c r="B189" s="12">
        <v>2</v>
      </c>
      <c r="C189" s="11" t="s">
        <v>93</v>
      </c>
      <c r="D189" s="92"/>
      <c r="E189" s="93">
        <v>111.31763577759868</v>
      </c>
    </row>
    <row r="190" spans="1:5" x14ac:dyDescent="0.25">
      <c r="A190" s="91"/>
      <c r="B190" s="12"/>
      <c r="C190" s="11" t="s">
        <v>92</v>
      </c>
      <c r="D190" s="92">
        <v>129.69599999999997</v>
      </c>
      <c r="E190" s="93">
        <v>112.19616297857397</v>
      </c>
    </row>
    <row r="191" spans="1:5" x14ac:dyDescent="0.25">
      <c r="A191" s="91"/>
      <c r="B191" s="12"/>
      <c r="C191" s="11" t="s">
        <v>94</v>
      </c>
      <c r="D191" s="92">
        <v>139.4175616438356</v>
      </c>
      <c r="E191" s="93">
        <v>107.31703258052573</v>
      </c>
    </row>
    <row r="192" spans="1:5" x14ac:dyDescent="0.25">
      <c r="A192" s="91"/>
      <c r="B192" s="12">
        <v>3</v>
      </c>
      <c r="C192" s="11" t="s">
        <v>94</v>
      </c>
      <c r="D192" s="92">
        <v>157.40583287671234</v>
      </c>
      <c r="E192" s="93">
        <v>116.03225136725864</v>
      </c>
    </row>
    <row r="193" spans="1:5" x14ac:dyDescent="0.25">
      <c r="A193" s="94"/>
      <c r="B193" s="95">
        <v>4</v>
      </c>
      <c r="C193" s="96" t="s">
        <v>94</v>
      </c>
      <c r="D193" s="97">
        <v>201.35835616438357</v>
      </c>
      <c r="E193" s="98">
        <v>139.8530155666252</v>
      </c>
    </row>
    <row r="194" spans="1:5" x14ac:dyDescent="0.25">
      <c r="A194" s="86" t="s">
        <v>123</v>
      </c>
      <c r="B194" s="87">
        <v>1</v>
      </c>
      <c r="C194" s="88" t="s">
        <v>92</v>
      </c>
      <c r="D194" s="89">
        <v>112.77863013698631</v>
      </c>
      <c r="E194" s="90">
        <v>87.440001956947171</v>
      </c>
    </row>
    <row r="195" spans="1:5" x14ac:dyDescent="0.25">
      <c r="A195" s="91"/>
      <c r="B195" s="12">
        <v>2</v>
      </c>
      <c r="C195" s="11" t="s">
        <v>93</v>
      </c>
      <c r="D195" s="92"/>
      <c r="E195" s="93">
        <v>100.14</v>
      </c>
    </row>
    <row r="196" spans="1:5" x14ac:dyDescent="0.25">
      <c r="A196" s="91"/>
      <c r="B196" s="12"/>
      <c r="C196" s="11" t="s">
        <v>92</v>
      </c>
      <c r="D196" s="92">
        <v>117.22839269406393</v>
      </c>
      <c r="E196" s="93">
        <v>98.664178082191782</v>
      </c>
    </row>
    <row r="197" spans="1:5" x14ac:dyDescent="0.25">
      <c r="A197" s="91"/>
      <c r="B197" s="12"/>
      <c r="C197" s="11" t="s">
        <v>94</v>
      </c>
      <c r="D197" s="92">
        <v>128.13</v>
      </c>
      <c r="E197" s="93">
        <v>94.105450532724504</v>
      </c>
    </row>
    <row r="198" spans="1:5" x14ac:dyDescent="0.25">
      <c r="A198" s="91"/>
      <c r="B198" s="12">
        <v>3</v>
      </c>
      <c r="C198" s="11" t="s">
        <v>92</v>
      </c>
      <c r="D198" s="92"/>
      <c r="E198" s="93">
        <v>105.31</v>
      </c>
    </row>
    <row r="199" spans="1:5" x14ac:dyDescent="0.25">
      <c r="A199" s="91"/>
      <c r="B199" s="12"/>
      <c r="C199" s="11" t="s">
        <v>94</v>
      </c>
      <c r="D199" s="92">
        <v>157.2499589041096</v>
      </c>
      <c r="E199" s="93">
        <v>105.44362596783796</v>
      </c>
    </row>
    <row r="200" spans="1:5" x14ac:dyDescent="0.25">
      <c r="A200" s="94"/>
      <c r="B200" s="95">
        <v>4</v>
      </c>
      <c r="C200" s="96" t="s">
        <v>94</v>
      </c>
      <c r="D200" s="97"/>
      <c r="E200" s="98">
        <v>118.06636363636363</v>
      </c>
    </row>
    <row r="201" spans="1:5" x14ac:dyDescent="0.25">
      <c r="A201" s="86" t="s">
        <v>124</v>
      </c>
      <c r="B201" s="87">
        <v>1</v>
      </c>
      <c r="C201" s="88" t="s">
        <v>92</v>
      </c>
      <c r="D201" s="89">
        <v>115.25603652968039</v>
      </c>
      <c r="E201" s="90">
        <v>93.33</v>
      </c>
    </row>
    <row r="202" spans="1:5" x14ac:dyDescent="0.25">
      <c r="A202" s="91"/>
      <c r="B202" s="12"/>
      <c r="C202" s="11" t="s">
        <v>94</v>
      </c>
      <c r="D202" s="92">
        <v>119.34121643835613</v>
      </c>
      <c r="E202" s="93"/>
    </row>
    <row r="203" spans="1:5" x14ac:dyDescent="0.25">
      <c r="A203" s="91"/>
      <c r="B203" s="12">
        <v>2</v>
      </c>
      <c r="C203" s="11" t="s">
        <v>93</v>
      </c>
      <c r="D203" s="92">
        <v>139.88221461187212</v>
      </c>
      <c r="E203" s="93">
        <v>101.605</v>
      </c>
    </row>
    <row r="204" spans="1:5" x14ac:dyDescent="0.25">
      <c r="A204" s="91"/>
      <c r="B204" s="12"/>
      <c r="C204" s="11" t="s">
        <v>92</v>
      </c>
      <c r="D204" s="92">
        <v>132.67644268204756</v>
      </c>
      <c r="E204" s="93">
        <v>106.71966575342465</v>
      </c>
    </row>
    <row r="205" spans="1:5" x14ac:dyDescent="0.25">
      <c r="A205" s="91"/>
      <c r="B205" s="12"/>
      <c r="C205" s="11" t="s">
        <v>94</v>
      </c>
      <c r="D205" s="92">
        <v>140.53172835907895</v>
      </c>
      <c r="E205" s="93">
        <v>102.18</v>
      </c>
    </row>
    <row r="206" spans="1:5" x14ac:dyDescent="0.25">
      <c r="A206" s="91"/>
      <c r="B206" s="12">
        <v>3</v>
      </c>
      <c r="C206" s="11" t="s">
        <v>94</v>
      </c>
      <c r="D206" s="92">
        <v>159.37827136333988</v>
      </c>
      <c r="E206" s="93">
        <v>115.17</v>
      </c>
    </row>
    <row r="207" spans="1:5" x14ac:dyDescent="0.25">
      <c r="A207" s="94"/>
      <c r="B207" s="95">
        <v>4</v>
      </c>
      <c r="C207" s="96" t="s">
        <v>94</v>
      </c>
      <c r="D207" s="97">
        <v>191.85713242009129</v>
      </c>
      <c r="E207" s="98">
        <v>124.11</v>
      </c>
    </row>
    <row r="208" spans="1:5" x14ac:dyDescent="0.25">
      <c r="A208" s="86" t="s">
        <v>125</v>
      </c>
      <c r="B208" s="87">
        <v>1</v>
      </c>
      <c r="C208" s="88" t="s">
        <v>92</v>
      </c>
      <c r="D208" s="89"/>
      <c r="E208" s="90">
        <v>109.11613698630136</v>
      </c>
    </row>
    <row r="209" spans="1:5" x14ac:dyDescent="0.25">
      <c r="A209" s="91"/>
      <c r="B209" s="12"/>
      <c r="C209" s="11" t="s">
        <v>94</v>
      </c>
      <c r="D209" s="92"/>
      <c r="E209" s="93">
        <v>98.217937377690802</v>
      </c>
    </row>
    <row r="210" spans="1:5" x14ac:dyDescent="0.25">
      <c r="A210" s="91"/>
      <c r="B210" s="12">
        <v>2</v>
      </c>
      <c r="C210" s="11" t="s">
        <v>94</v>
      </c>
      <c r="D210" s="92"/>
      <c r="E210" s="93">
        <v>116.78832393231268</v>
      </c>
    </row>
    <row r="211" spans="1:5" x14ac:dyDescent="0.25">
      <c r="A211" s="91"/>
      <c r="B211" s="12">
        <v>3</v>
      </c>
      <c r="C211" s="11" t="s">
        <v>94</v>
      </c>
      <c r="D211" s="92"/>
      <c r="E211" s="93">
        <v>127.34000000000002</v>
      </c>
    </row>
    <row r="212" spans="1:5" x14ac:dyDescent="0.25">
      <c r="A212" s="94"/>
      <c r="B212" s="95">
        <v>4</v>
      </c>
      <c r="C212" s="96" t="s">
        <v>94</v>
      </c>
      <c r="D212" s="97"/>
      <c r="E212" s="98">
        <v>199.95499999999998</v>
      </c>
    </row>
    <row r="213" spans="1:5" x14ac:dyDescent="0.25">
      <c r="A213" s="86" t="s">
        <v>126</v>
      </c>
      <c r="B213" s="87">
        <v>1</v>
      </c>
      <c r="C213" s="88" t="s">
        <v>93</v>
      </c>
      <c r="D213" s="89"/>
      <c r="E213" s="90">
        <v>78.44</v>
      </c>
    </row>
    <row r="214" spans="1:5" x14ac:dyDescent="0.25">
      <c r="A214" s="91"/>
      <c r="B214" s="12"/>
      <c r="C214" s="11" t="s">
        <v>92</v>
      </c>
      <c r="D214" s="92">
        <v>84.952767123287671</v>
      </c>
      <c r="E214" s="93">
        <v>77.521105151456766</v>
      </c>
    </row>
    <row r="215" spans="1:5" x14ac:dyDescent="0.25">
      <c r="A215" s="91"/>
      <c r="B215" s="12">
        <v>2</v>
      </c>
      <c r="C215" s="11" t="s">
        <v>93</v>
      </c>
      <c r="D215" s="92"/>
      <c r="E215" s="93">
        <v>92.735667579908679</v>
      </c>
    </row>
    <row r="216" spans="1:5" x14ac:dyDescent="0.25">
      <c r="A216" s="91"/>
      <c r="B216" s="12"/>
      <c r="C216" s="11" t="s">
        <v>92</v>
      </c>
      <c r="D216" s="92"/>
      <c r="E216" s="93">
        <v>90.253063600782781</v>
      </c>
    </row>
    <row r="217" spans="1:5" x14ac:dyDescent="0.25">
      <c r="A217" s="91"/>
      <c r="B217" s="12"/>
      <c r="C217" s="11" t="s">
        <v>94</v>
      </c>
      <c r="D217" s="92">
        <v>102.35813947696141</v>
      </c>
      <c r="E217" s="93">
        <v>89.592811806914497</v>
      </c>
    </row>
    <row r="218" spans="1:5" x14ac:dyDescent="0.25">
      <c r="A218" s="91"/>
      <c r="B218" s="12">
        <v>3</v>
      </c>
      <c r="C218" s="11" t="s">
        <v>94</v>
      </c>
      <c r="D218" s="92">
        <v>116.88199999999999</v>
      </c>
      <c r="E218" s="93">
        <v>100.34340763209393</v>
      </c>
    </row>
    <row r="219" spans="1:5" x14ac:dyDescent="0.25">
      <c r="A219" s="94"/>
      <c r="B219" s="95">
        <v>4</v>
      </c>
      <c r="C219" s="96" t="s">
        <v>94</v>
      </c>
      <c r="D219" s="97"/>
      <c r="E219" s="98">
        <v>117.24249999999999</v>
      </c>
    </row>
    <row r="220" spans="1:5" x14ac:dyDescent="0.25">
      <c r="A220" s="86" t="s">
        <v>127</v>
      </c>
      <c r="B220" s="87">
        <v>1</v>
      </c>
      <c r="C220" s="88" t="s">
        <v>92</v>
      </c>
      <c r="D220" s="89"/>
      <c r="E220" s="90">
        <v>82.282384866275265</v>
      </c>
    </row>
    <row r="221" spans="1:5" x14ac:dyDescent="0.25">
      <c r="A221" s="91"/>
      <c r="B221" s="12"/>
      <c r="C221" s="11" t="s">
        <v>94</v>
      </c>
      <c r="D221" s="92"/>
      <c r="E221" s="93">
        <v>74.220812785388134</v>
      </c>
    </row>
    <row r="222" spans="1:5" x14ac:dyDescent="0.25">
      <c r="A222" s="91"/>
      <c r="B222" s="12">
        <v>2</v>
      </c>
      <c r="C222" s="11" t="s">
        <v>93</v>
      </c>
      <c r="D222" s="92"/>
      <c r="E222" s="93">
        <v>89.437838660578393</v>
      </c>
    </row>
    <row r="223" spans="1:5" x14ac:dyDescent="0.25">
      <c r="A223" s="91"/>
      <c r="B223" s="12"/>
      <c r="C223" s="11" t="s">
        <v>92</v>
      </c>
      <c r="D223" s="92"/>
      <c r="E223" s="93">
        <v>94.623962386812181</v>
      </c>
    </row>
    <row r="224" spans="1:5" x14ac:dyDescent="0.25">
      <c r="A224" s="91"/>
      <c r="B224" s="12"/>
      <c r="C224" s="11" t="s">
        <v>94</v>
      </c>
      <c r="D224" s="92"/>
      <c r="E224" s="93">
        <v>89.961453543776102</v>
      </c>
    </row>
    <row r="225" spans="1:5" x14ac:dyDescent="0.25">
      <c r="A225" s="91"/>
      <c r="B225" s="12">
        <v>3</v>
      </c>
      <c r="C225" s="11" t="s">
        <v>93</v>
      </c>
      <c r="D225" s="92"/>
      <c r="E225" s="93">
        <v>99.845599578503666</v>
      </c>
    </row>
    <row r="226" spans="1:5" x14ac:dyDescent="0.25">
      <c r="A226" s="91"/>
      <c r="B226" s="12"/>
      <c r="C226" s="11" t="s">
        <v>92</v>
      </c>
      <c r="D226" s="92"/>
      <c r="E226" s="93">
        <v>104.22944292237442</v>
      </c>
    </row>
    <row r="227" spans="1:5" x14ac:dyDescent="0.25">
      <c r="A227" s="94"/>
      <c r="B227" s="95"/>
      <c r="C227" s="96" t="s">
        <v>94</v>
      </c>
      <c r="D227" s="97"/>
      <c r="E227" s="98">
        <v>101.05934246575336</v>
      </c>
    </row>
    <row r="228" spans="1:5" x14ac:dyDescent="0.25">
      <c r="A228" s="86" t="s">
        <v>128</v>
      </c>
      <c r="B228" s="87">
        <v>1</v>
      </c>
      <c r="C228" s="88" t="s">
        <v>92</v>
      </c>
      <c r="D228" s="89"/>
      <c r="E228" s="90">
        <v>90.526666666666657</v>
      </c>
    </row>
    <row r="229" spans="1:5" x14ac:dyDescent="0.25">
      <c r="A229" s="91"/>
      <c r="B229" s="12">
        <v>2</v>
      </c>
      <c r="C229" s="11" t="s">
        <v>94</v>
      </c>
      <c r="D229" s="92">
        <v>88.53</v>
      </c>
      <c r="E229" s="93">
        <v>82.128850368809282</v>
      </c>
    </row>
    <row r="230" spans="1:5" x14ac:dyDescent="0.25">
      <c r="A230" s="94"/>
      <c r="B230" s="95">
        <v>3</v>
      </c>
      <c r="C230" s="96" t="s">
        <v>94</v>
      </c>
      <c r="D230" s="97"/>
      <c r="E230" s="98">
        <v>91.757369863013722</v>
      </c>
    </row>
    <row r="231" spans="1:5" x14ac:dyDescent="0.25">
      <c r="A231" s="86" t="s">
        <v>129</v>
      </c>
      <c r="B231" s="87">
        <v>1</v>
      </c>
      <c r="C231" s="88" t="s">
        <v>93</v>
      </c>
      <c r="D231" s="89"/>
      <c r="E231" s="90">
        <v>84.2</v>
      </c>
    </row>
    <row r="232" spans="1:5" x14ac:dyDescent="0.25">
      <c r="A232" s="91"/>
      <c r="B232" s="12"/>
      <c r="C232" s="11" t="s">
        <v>92</v>
      </c>
      <c r="D232" s="92"/>
      <c r="E232" s="93">
        <v>77.959587214611886</v>
      </c>
    </row>
    <row r="233" spans="1:5" x14ac:dyDescent="0.25">
      <c r="A233" s="91"/>
      <c r="B233" s="12">
        <v>2</v>
      </c>
      <c r="C233" s="11" t="s">
        <v>93</v>
      </c>
      <c r="D233" s="92"/>
      <c r="E233" s="93">
        <v>87.047809523809491</v>
      </c>
    </row>
    <row r="234" spans="1:5" x14ac:dyDescent="0.25">
      <c r="A234" s="91"/>
      <c r="B234" s="12"/>
      <c r="C234" s="11" t="s">
        <v>92</v>
      </c>
      <c r="D234" s="92"/>
      <c r="E234" s="93">
        <v>81.651217760982519</v>
      </c>
    </row>
    <row r="235" spans="1:5" x14ac:dyDescent="0.25">
      <c r="A235" s="91"/>
      <c r="B235" s="12"/>
      <c r="C235" s="11" t="s">
        <v>94</v>
      </c>
      <c r="D235" s="92"/>
      <c r="E235" s="93">
        <v>80.883830136986319</v>
      </c>
    </row>
    <row r="236" spans="1:5" x14ac:dyDescent="0.25">
      <c r="A236" s="91"/>
      <c r="B236" s="12">
        <v>3</v>
      </c>
      <c r="C236" s="11" t="s">
        <v>94</v>
      </c>
      <c r="D236" s="92"/>
      <c r="E236" s="93">
        <v>89.383926369863033</v>
      </c>
    </row>
    <row r="237" spans="1:5" x14ac:dyDescent="0.25">
      <c r="A237" s="94"/>
      <c r="B237" s="95">
        <v>4</v>
      </c>
      <c r="C237" s="96" t="s">
        <v>94</v>
      </c>
      <c r="D237" s="97"/>
      <c r="E237" s="98">
        <v>97.619582191780808</v>
      </c>
    </row>
    <row r="238" spans="1:5" x14ac:dyDescent="0.25">
      <c r="A238" s="86" t="s">
        <v>130</v>
      </c>
      <c r="B238" s="87">
        <v>1</v>
      </c>
      <c r="C238" s="88" t="s">
        <v>92</v>
      </c>
      <c r="D238" s="89"/>
      <c r="E238" s="90">
        <v>91.776149359257587</v>
      </c>
    </row>
    <row r="239" spans="1:5" x14ac:dyDescent="0.25">
      <c r="A239" s="91"/>
      <c r="B239" s="12"/>
      <c r="C239" s="11" t="s">
        <v>94</v>
      </c>
      <c r="D239" s="92"/>
      <c r="E239" s="93">
        <v>92.803486757990868</v>
      </c>
    </row>
    <row r="240" spans="1:5" x14ac:dyDescent="0.25">
      <c r="A240" s="91"/>
      <c r="B240" s="12">
        <v>2</v>
      </c>
      <c r="C240" s="11" t="s">
        <v>93</v>
      </c>
      <c r="D240" s="92"/>
      <c r="E240" s="93">
        <v>112.77689315068491</v>
      </c>
    </row>
    <row r="241" spans="1:5" x14ac:dyDescent="0.25">
      <c r="A241" s="91"/>
      <c r="B241" s="12"/>
      <c r="C241" s="11" t="s">
        <v>92</v>
      </c>
      <c r="D241" s="92">
        <v>163.52843835616437</v>
      </c>
      <c r="E241" s="93">
        <v>110.55638915292148</v>
      </c>
    </row>
    <row r="242" spans="1:5" x14ac:dyDescent="0.25">
      <c r="A242" s="91"/>
      <c r="B242" s="12"/>
      <c r="C242" s="11" t="s">
        <v>94</v>
      </c>
      <c r="D242" s="92">
        <v>118.24</v>
      </c>
      <c r="E242" s="93">
        <v>108.42127150882034</v>
      </c>
    </row>
    <row r="243" spans="1:5" x14ac:dyDescent="0.25">
      <c r="A243" s="91"/>
      <c r="B243" s="12">
        <v>3</v>
      </c>
      <c r="C243" s="11" t="s">
        <v>94</v>
      </c>
      <c r="D243" s="92"/>
      <c r="E243" s="93">
        <v>122.46277038486622</v>
      </c>
    </row>
    <row r="244" spans="1:5" x14ac:dyDescent="0.25">
      <c r="A244" s="94"/>
      <c r="B244" s="95">
        <v>4</v>
      </c>
      <c r="C244" s="96" t="s">
        <v>94</v>
      </c>
      <c r="D244" s="97"/>
      <c r="E244" s="98">
        <v>141.20250023618331</v>
      </c>
    </row>
    <row r="245" spans="1:5" x14ac:dyDescent="0.25">
      <c r="A245" s="86" t="s">
        <v>131</v>
      </c>
      <c r="B245" s="87">
        <v>1</v>
      </c>
      <c r="C245" s="88" t="s">
        <v>92</v>
      </c>
      <c r="D245" s="89"/>
      <c r="E245" s="90">
        <v>93.465833333333322</v>
      </c>
    </row>
    <row r="246" spans="1:5" x14ac:dyDescent="0.25">
      <c r="A246" s="91"/>
      <c r="B246" s="12"/>
      <c r="C246" s="11" t="s">
        <v>94</v>
      </c>
      <c r="D246" s="92"/>
      <c r="E246" s="93">
        <v>81.403657534246577</v>
      </c>
    </row>
    <row r="247" spans="1:5" x14ac:dyDescent="0.25">
      <c r="A247" s="91"/>
      <c r="B247" s="12">
        <v>2</v>
      </c>
      <c r="C247" s="11" t="s">
        <v>93</v>
      </c>
      <c r="D247" s="92"/>
      <c r="E247" s="93">
        <v>98.357516811955193</v>
      </c>
    </row>
    <row r="248" spans="1:5" x14ac:dyDescent="0.25">
      <c r="A248" s="91"/>
      <c r="B248" s="12"/>
      <c r="C248" s="11" t="s">
        <v>92</v>
      </c>
      <c r="D248" s="92">
        <v>111.20903767123289</v>
      </c>
      <c r="E248" s="93">
        <v>98.159700913241991</v>
      </c>
    </row>
    <row r="249" spans="1:5" x14ac:dyDescent="0.25">
      <c r="A249" s="91"/>
      <c r="B249" s="12"/>
      <c r="C249" s="11" t="s">
        <v>94</v>
      </c>
      <c r="D249" s="92">
        <v>116.39722602739725</v>
      </c>
      <c r="E249" s="93">
        <v>93.365342465753415</v>
      </c>
    </row>
    <row r="250" spans="1:5" x14ac:dyDescent="0.25">
      <c r="A250" s="91"/>
      <c r="B250" s="12">
        <v>3</v>
      </c>
      <c r="C250" s="11" t="s">
        <v>93</v>
      </c>
      <c r="D250" s="92"/>
      <c r="E250" s="93">
        <v>108.61</v>
      </c>
    </row>
    <row r="251" spans="1:5" x14ac:dyDescent="0.25">
      <c r="A251" s="91"/>
      <c r="B251" s="12"/>
      <c r="C251" s="11" t="s">
        <v>94</v>
      </c>
      <c r="D251" s="92">
        <v>141.05500000000001</v>
      </c>
      <c r="E251" s="93">
        <v>105.59740821917812</v>
      </c>
    </row>
    <row r="252" spans="1:5" x14ac:dyDescent="0.25">
      <c r="A252" s="94"/>
      <c r="B252" s="95">
        <v>4</v>
      </c>
      <c r="C252" s="96" t="s">
        <v>94</v>
      </c>
      <c r="D252" s="97">
        <v>158.74600000000001</v>
      </c>
      <c r="E252" s="98">
        <v>126.557698630137</v>
      </c>
    </row>
    <row r="253" spans="1:5" x14ac:dyDescent="0.25">
      <c r="A253" s="86" t="s">
        <v>132</v>
      </c>
      <c r="B253" s="87">
        <v>1</v>
      </c>
      <c r="C253" s="88" t="s">
        <v>92</v>
      </c>
      <c r="D253" s="89"/>
      <c r="E253" s="90">
        <v>104.71243660740311</v>
      </c>
    </row>
    <row r="254" spans="1:5" x14ac:dyDescent="0.25">
      <c r="A254" s="91"/>
      <c r="B254" s="12"/>
      <c r="C254" s="11" t="s">
        <v>94</v>
      </c>
      <c r="D254" s="92"/>
      <c r="E254" s="93">
        <v>78.14</v>
      </c>
    </row>
    <row r="255" spans="1:5" x14ac:dyDescent="0.25">
      <c r="A255" s="91"/>
      <c r="B255" s="12">
        <v>2</v>
      </c>
      <c r="C255" s="11" t="s">
        <v>92</v>
      </c>
      <c r="D255" s="92"/>
      <c r="E255" s="93">
        <v>97.300806973848083</v>
      </c>
    </row>
    <row r="256" spans="1:5" x14ac:dyDescent="0.25">
      <c r="A256" s="91"/>
      <c r="B256" s="12"/>
      <c r="C256" s="11" t="s">
        <v>94</v>
      </c>
      <c r="D256" s="92"/>
      <c r="E256" s="93">
        <v>94.146279069767417</v>
      </c>
    </row>
    <row r="257" spans="1:5" x14ac:dyDescent="0.25">
      <c r="A257" s="94"/>
      <c r="B257" s="95">
        <v>3</v>
      </c>
      <c r="C257" s="96" t="s">
        <v>94</v>
      </c>
      <c r="D257" s="97"/>
      <c r="E257" s="98">
        <v>105.66883757338552</v>
      </c>
    </row>
    <row r="258" spans="1:5" x14ac:dyDescent="0.25">
      <c r="A258" s="86" t="s">
        <v>133</v>
      </c>
      <c r="B258" s="87">
        <v>1</v>
      </c>
      <c r="C258" s="88" t="s">
        <v>92</v>
      </c>
      <c r="D258" s="89">
        <v>87.025671232876732</v>
      </c>
      <c r="E258" s="90">
        <v>78.106197651663393</v>
      </c>
    </row>
    <row r="259" spans="1:5" x14ac:dyDescent="0.25">
      <c r="A259" s="91"/>
      <c r="B259" s="12">
        <v>2</v>
      </c>
      <c r="C259" s="11" t="s">
        <v>93</v>
      </c>
      <c r="D259" s="92">
        <v>100.07682191780822</v>
      </c>
      <c r="E259" s="93"/>
    </row>
    <row r="260" spans="1:5" x14ac:dyDescent="0.25">
      <c r="A260" s="91"/>
      <c r="B260" s="12"/>
      <c r="C260" s="11" t="s">
        <v>92</v>
      </c>
      <c r="D260" s="92">
        <v>104.55677016742771</v>
      </c>
      <c r="E260" s="93">
        <v>97.88140652131969</v>
      </c>
    </row>
    <row r="261" spans="1:5" x14ac:dyDescent="0.25">
      <c r="A261" s="91"/>
      <c r="B261" s="12"/>
      <c r="C261" s="11" t="s">
        <v>94</v>
      </c>
      <c r="D261" s="92">
        <v>109.53831898238744</v>
      </c>
      <c r="E261" s="93">
        <v>89.472176692475685</v>
      </c>
    </row>
    <row r="262" spans="1:5" x14ac:dyDescent="0.25">
      <c r="A262" s="91"/>
      <c r="B262" s="12">
        <v>3</v>
      </c>
      <c r="C262" s="11" t="s">
        <v>94</v>
      </c>
      <c r="D262" s="92">
        <v>125.33652739726027</v>
      </c>
      <c r="E262" s="93">
        <v>100.82159726027399</v>
      </c>
    </row>
    <row r="263" spans="1:5" x14ac:dyDescent="0.25">
      <c r="A263" s="94"/>
      <c r="B263" s="95">
        <v>4</v>
      </c>
      <c r="C263" s="96" t="s">
        <v>94</v>
      </c>
      <c r="D263" s="97">
        <v>170.23808219178079</v>
      </c>
      <c r="E263" s="98">
        <v>107.89749999999999</v>
      </c>
    </row>
    <row r="264" spans="1:5" x14ac:dyDescent="0.25">
      <c r="A264" s="86" t="s">
        <v>134</v>
      </c>
      <c r="B264" s="87">
        <v>1</v>
      </c>
      <c r="C264" s="88" t="s">
        <v>93</v>
      </c>
      <c r="D264" s="89"/>
      <c r="E264" s="90">
        <v>96.010099315068473</v>
      </c>
    </row>
    <row r="265" spans="1:5" x14ac:dyDescent="0.25">
      <c r="A265" s="91"/>
      <c r="B265" s="12"/>
      <c r="C265" s="11" t="s">
        <v>92</v>
      </c>
      <c r="D265" s="92">
        <v>79.99413698630137</v>
      </c>
      <c r="E265" s="93">
        <v>77.233001196967692</v>
      </c>
    </row>
    <row r="266" spans="1:5" x14ac:dyDescent="0.25">
      <c r="A266" s="91"/>
      <c r="B266" s="12"/>
      <c r="C266" s="11" t="s">
        <v>94</v>
      </c>
      <c r="D266" s="92"/>
      <c r="E266" s="93">
        <v>81.050167808219172</v>
      </c>
    </row>
    <row r="267" spans="1:5" x14ac:dyDescent="0.25">
      <c r="A267" s="91"/>
      <c r="B267" s="12">
        <v>2</v>
      </c>
      <c r="C267" s="11" t="s">
        <v>93</v>
      </c>
      <c r="D267" s="92">
        <v>127.44065753424657</v>
      </c>
      <c r="E267" s="93">
        <v>90.807262436914186</v>
      </c>
    </row>
    <row r="268" spans="1:5" x14ac:dyDescent="0.25">
      <c r="A268" s="91"/>
      <c r="B268" s="12"/>
      <c r="C268" s="11" t="s">
        <v>92</v>
      </c>
      <c r="D268" s="92">
        <v>92.789213307240701</v>
      </c>
      <c r="E268" s="93">
        <v>91.771128715430379</v>
      </c>
    </row>
    <row r="269" spans="1:5" x14ac:dyDescent="0.25">
      <c r="A269" s="91"/>
      <c r="B269" s="12"/>
      <c r="C269" s="11" t="s">
        <v>94</v>
      </c>
      <c r="D269" s="92">
        <v>102.97244185368697</v>
      </c>
      <c r="E269" s="93">
        <v>89.631257271533144</v>
      </c>
    </row>
    <row r="270" spans="1:5" x14ac:dyDescent="0.25">
      <c r="A270" s="91"/>
      <c r="B270" s="12">
        <v>3</v>
      </c>
      <c r="C270" s="11" t="s">
        <v>93</v>
      </c>
      <c r="D270" s="92"/>
      <c r="E270" s="93">
        <v>103.75374885844748</v>
      </c>
    </row>
    <row r="271" spans="1:5" x14ac:dyDescent="0.25">
      <c r="A271" s="91"/>
      <c r="B271" s="12"/>
      <c r="C271" s="11" t="s">
        <v>94</v>
      </c>
      <c r="D271" s="92">
        <v>111.85412615482636</v>
      </c>
      <c r="E271" s="93">
        <v>98.040382104342811</v>
      </c>
    </row>
    <row r="272" spans="1:5" x14ac:dyDescent="0.25">
      <c r="A272" s="94"/>
      <c r="B272" s="95">
        <v>4</v>
      </c>
      <c r="C272" s="96" t="s">
        <v>94</v>
      </c>
      <c r="D272" s="97">
        <v>127.55239452054794</v>
      </c>
      <c r="E272" s="98">
        <v>111.16521353746981</v>
      </c>
    </row>
    <row r="273" spans="1:5" x14ac:dyDescent="0.25">
      <c r="A273" s="86" t="s">
        <v>135</v>
      </c>
      <c r="B273" s="87">
        <v>1</v>
      </c>
      <c r="C273" s="88" t="s">
        <v>93</v>
      </c>
      <c r="D273" s="89">
        <v>87.972499999999997</v>
      </c>
      <c r="E273" s="90">
        <v>86.092075342465762</v>
      </c>
    </row>
    <row r="274" spans="1:5" x14ac:dyDescent="0.25">
      <c r="A274" s="91"/>
      <c r="B274" s="12"/>
      <c r="C274" s="11" t="s">
        <v>92</v>
      </c>
      <c r="D274" s="92">
        <v>99.521839831401522</v>
      </c>
      <c r="E274" s="93">
        <v>84.528878499106582</v>
      </c>
    </row>
    <row r="275" spans="1:5" x14ac:dyDescent="0.25">
      <c r="A275" s="91"/>
      <c r="B275" s="12"/>
      <c r="C275" s="11" t="s">
        <v>94</v>
      </c>
      <c r="D275" s="92">
        <v>96.659335616438355</v>
      </c>
      <c r="E275" s="93">
        <v>79.723342465753419</v>
      </c>
    </row>
    <row r="276" spans="1:5" x14ac:dyDescent="0.25">
      <c r="A276" s="91"/>
      <c r="B276" s="12"/>
      <c r="C276" s="11" t="s">
        <v>97</v>
      </c>
      <c r="D276" s="92">
        <v>93.457456621004567</v>
      </c>
      <c r="E276" s="93"/>
    </row>
    <row r="277" spans="1:5" x14ac:dyDescent="0.25">
      <c r="A277" s="91"/>
      <c r="B277" s="12">
        <v>2</v>
      </c>
      <c r="C277" s="11" t="s">
        <v>93</v>
      </c>
      <c r="D277" s="92">
        <v>140.12991598173511</v>
      </c>
      <c r="E277" s="93">
        <v>99.826995433789961</v>
      </c>
    </row>
    <row r="278" spans="1:5" x14ac:dyDescent="0.25">
      <c r="A278" s="91"/>
      <c r="B278" s="12"/>
      <c r="C278" s="11" t="s">
        <v>92</v>
      </c>
      <c r="D278" s="92">
        <v>118.05436575342466</v>
      </c>
      <c r="E278" s="93">
        <v>94.777616438356148</v>
      </c>
    </row>
    <row r="279" spans="1:5" x14ac:dyDescent="0.25">
      <c r="A279" s="91"/>
      <c r="B279" s="12"/>
      <c r="C279" s="11" t="s">
        <v>94</v>
      </c>
      <c r="D279" s="92">
        <v>126.80575738570725</v>
      </c>
      <c r="E279" s="93">
        <v>94.179922052865123</v>
      </c>
    </row>
    <row r="280" spans="1:5" x14ac:dyDescent="0.25">
      <c r="A280" s="91"/>
      <c r="B280" s="12">
        <v>3</v>
      </c>
      <c r="C280" s="11" t="s">
        <v>93</v>
      </c>
      <c r="D280" s="92">
        <v>171.81912328767123</v>
      </c>
      <c r="E280" s="93">
        <v>107.63666666666667</v>
      </c>
    </row>
    <row r="281" spans="1:5" x14ac:dyDescent="0.25">
      <c r="A281" s="91"/>
      <c r="B281" s="12"/>
      <c r="C281" s="11" t="s">
        <v>94</v>
      </c>
      <c r="D281" s="92">
        <v>156.87972044647393</v>
      </c>
      <c r="E281" s="93">
        <v>106.59545818312904</v>
      </c>
    </row>
    <row r="282" spans="1:5" x14ac:dyDescent="0.25">
      <c r="A282" s="91"/>
      <c r="B282" s="12">
        <v>4</v>
      </c>
      <c r="C282" s="11" t="s">
        <v>94</v>
      </c>
      <c r="D282" s="92">
        <v>164.11608105022836</v>
      </c>
      <c r="E282" s="93">
        <v>119.81853666398062</v>
      </c>
    </row>
    <row r="283" spans="1:5" x14ac:dyDescent="0.25">
      <c r="A283" s="94"/>
      <c r="B283" s="95">
        <v>5</v>
      </c>
      <c r="C283" s="96" t="s">
        <v>94</v>
      </c>
      <c r="D283" s="97">
        <v>177.52306849315067</v>
      </c>
      <c r="E283" s="98">
        <v>130.58000000000001</v>
      </c>
    </row>
    <row r="284" spans="1:5" x14ac:dyDescent="0.25">
      <c r="A284" s="86" t="s">
        <v>136</v>
      </c>
      <c r="B284" s="87">
        <v>1</v>
      </c>
      <c r="C284" s="88" t="s">
        <v>92</v>
      </c>
      <c r="D284" s="89"/>
      <c r="E284" s="90">
        <v>76.010000000000005</v>
      </c>
    </row>
    <row r="285" spans="1:5" x14ac:dyDescent="0.25">
      <c r="A285" s="91"/>
      <c r="B285" s="12">
        <v>2</v>
      </c>
      <c r="C285" s="11" t="s">
        <v>93</v>
      </c>
      <c r="D285" s="92"/>
      <c r="E285" s="93">
        <v>93.12</v>
      </c>
    </row>
    <row r="286" spans="1:5" x14ac:dyDescent="0.25">
      <c r="A286" s="91"/>
      <c r="B286" s="12"/>
      <c r="C286" s="11" t="s">
        <v>92</v>
      </c>
      <c r="D286" s="92">
        <v>85.770520547945239</v>
      </c>
      <c r="E286" s="93">
        <v>99.158047322540469</v>
      </c>
    </row>
    <row r="287" spans="1:5" x14ac:dyDescent="0.25">
      <c r="A287" s="91"/>
      <c r="B287" s="12"/>
      <c r="C287" s="11" t="s">
        <v>94</v>
      </c>
      <c r="D287" s="92"/>
      <c r="E287" s="93">
        <v>90.689623910336238</v>
      </c>
    </row>
    <row r="288" spans="1:5" x14ac:dyDescent="0.25">
      <c r="A288" s="91"/>
      <c r="B288" s="12">
        <v>3</v>
      </c>
      <c r="C288" s="11" t="s">
        <v>94</v>
      </c>
      <c r="D288" s="92">
        <v>106.17575342465754</v>
      </c>
      <c r="E288" s="93">
        <v>102.76811881759191</v>
      </c>
    </row>
    <row r="289" spans="1:5" x14ac:dyDescent="0.25">
      <c r="A289" s="91"/>
      <c r="B289" s="12">
        <v>4</v>
      </c>
      <c r="C289" s="11" t="s">
        <v>94</v>
      </c>
      <c r="D289" s="92">
        <v>111.87649315068492</v>
      </c>
      <c r="E289" s="93">
        <v>118.90461538461537</v>
      </c>
    </row>
    <row r="290" spans="1:5" x14ac:dyDescent="0.25">
      <c r="A290" s="94"/>
      <c r="B290" s="95">
        <v>6</v>
      </c>
      <c r="C290" s="96" t="s">
        <v>94</v>
      </c>
      <c r="D290" s="97"/>
      <c r="E290" s="98">
        <v>145.93806164383562</v>
      </c>
    </row>
    <row r="291" spans="1:5" x14ac:dyDescent="0.25">
      <c r="A291" s="86" t="s">
        <v>137</v>
      </c>
      <c r="B291" s="87">
        <v>1</v>
      </c>
      <c r="C291" s="88" t="s">
        <v>92</v>
      </c>
      <c r="D291" s="89">
        <v>108.37</v>
      </c>
      <c r="E291" s="90">
        <v>93.240284931506849</v>
      </c>
    </row>
    <row r="292" spans="1:5" x14ac:dyDescent="0.25">
      <c r="A292" s="91"/>
      <c r="B292" s="12">
        <v>2</v>
      </c>
      <c r="C292" s="11" t="s">
        <v>93</v>
      </c>
      <c r="D292" s="92">
        <v>145.78717808219179</v>
      </c>
      <c r="E292" s="93"/>
    </row>
    <row r="293" spans="1:5" x14ac:dyDescent="0.25">
      <c r="A293" s="91"/>
      <c r="B293" s="12"/>
      <c r="C293" s="11" t="s">
        <v>92</v>
      </c>
      <c r="D293" s="92">
        <v>130.17504109589044</v>
      </c>
      <c r="E293" s="93">
        <v>108.68399717969382</v>
      </c>
    </row>
    <row r="294" spans="1:5" x14ac:dyDescent="0.25">
      <c r="A294" s="91"/>
      <c r="B294" s="12"/>
      <c r="C294" s="11" t="s">
        <v>94</v>
      </c>
      <c r="D294" s="92">
        <v>143.04053424657533</v>
      </c>
      <c r="E294" s="93">
        <v>109.72467340929457</v>
      </c>
    </row>
    <row r="295" spans="1:5" x14ac:dyDescent="0.25">
      <c r="A295" s="91"/>
      <c r="B295" s="12">
        <v>3</v>
      </c>
      <c r="C295" s="11" t="s">
        <v>94</v>
      </c>
      <c r="D295" s="92">
        <v>164.96380821917808</v>
      </c>
      <c r="E295" s="93">
        <v>121.64322333969136</v>
      </c>
    </row>
    <row r="296" spans="1:5" x14ac:dyDescent="0.25">
      <c r="A296" s="91"/>
      <c r="B296" s="12">
        <v>4</v>
      </c>
      <c r="C296" s="11" t="s">
        <v>94</v>
      </c>
      <c r="D296" s="92"/>
      <c r="E296" s="93">
        <v>138.60282648401827</v>
      </c>
    </row>
    <row r="297" spans="1:5" x14ac:dyDescent="0.25">
      <c r="A297" s="94"/>
      <c r="B297" s="95">
        <v>5</v>
      </c>
      <c r="C297" s="96" t="s">
        <v>94</v>
      </c>
      <c r="D297" s="97"/>
      <c r="E297" s="98">
        <v>134.43</v>
      </c>
    </row>
    <row r="298" spans="1:5" x14ac:dyDescent="0.25">
      <c r="A298" s="86" t="s">
        <v>138</v>
      </c>
      <c r="B298" s="87">
        <v>2</v>
      </c>
      <c r="C298" s="88" t="s">
        <v>93</v>
      </c>
      <c r="D298" s="89"/>
      <c r="E298" s="90">
        <v>102.23</v>
      </c>
    </row>
    <row r="299" spans="1:5" x14ac:dyDescent="0.25">
      <c r="A299" s="91"/>
      <c r="B299" s="12"/>
      <c r="C299" s="11" t="s">
        <v>94</v>
      </c>
      <c r="D299" s="92"/>
      <c r="E299" s="93">
        <v>101.56</v>
      </c>
    </row>
    <row r="300" spans="1:5" x14ac:dyDescent="0.25">
      <c r="A300" s="94"/>
      <c r="B300" s="95">
        <v>3</v>
      </c>
      <c r="C300" s="96" t="s">
        <v>94</v>
      </c>
      <c r="D300" s="97"/>
      <c r="E300" s="98">
        <v>117.35</v>
      </c>
    </row>
    <row r="301" spans="1:5" x14ac:dyDescent="0.25">
      <c r="A301" s="86" t="s">
        <v>139</v>
      </c>
      <c r="B301" s="87">
        <v>0</v>
      </c>
      <c r="C301" s="88" t="s">
        <v>96</v>
      </c>
      <c r="D301" s="89"/>
      <c r="E301" s="90">
        <v>74.933906849315065</v>
      </c>
    </row>
    <row r="302" spans="1:5" x14ac:dyDescent="0.25">
      <c r="A302" s="91"/>
      <c r="B302" s="12">
        <v>1</v>
      </c>
      <c r="C302" s="11" t="s">
        <v>93</v>
      </c>
      <c r="D302" s="92"/>
      <c r="E302" s="93">
        <v>85.991317351598184</v>
      </c>
    </row>
    <row r="303" spans="1:5" x14ac:dyDescent="0.25">
      <c r="A303" s="91"/>
      <c r="B303" s="12"/>
      <c r="C303" s="11" t="s">
        <v>92</v>
      </c>
      <c r="D303" s="92"/>
      <c r="E303" s="93">
        <v>84.362857648835899</v>
      </c>
    </row>
    <row r="304" spans="1:5" x14ac:dyDescent="0.25">
      <c r="A304" s="91"/>
      <c r="B304" s="12"/>
      <c r="C304" s="11" t="s">
        <v>94</v>
      </c>
      <c r="D304" s="92"/>
      <c r="E304" s="93">
        <v>79.734999999999999</v>
      </c>
    </row>
    <row r="305" spans="1:5" x14ac:dyDescent="0.25">
      <c r="A305" s="91"/>
      <c r="B305" s="12">
        <v>2</v>
      </c>
      <c r="C305" s="11" t="s">
        <v>93</v>
      </c>
      <c r="D305" s="92">
        <v>105.24</v>
      </c>
      <c r="E305" s="93">
        <v>96.190797289420047</v>
      </c>
    </row>
    <row r="306" spans="1:5" x14ac:dyDescent="0.25">
      <c r="A306" s="91"/>
      <c r="B306" s="12"/>
      <c r="C306" s="11" t="s">
        <v>92</v>
      </c>
      <c r="D306" s="92">
        <v>99.244273972602741</v>
      </c>
      <c r="E306" s="93">
        <v>95.166392804093007</v>
      </c>
    </row>
    <row r="307" spans="1:5" x14ac:dyDescent="0.25">
      <c r="A307" s="91"/>
      <c r="B307" s="12"/>
      <c r="C307" s="11" t="s">
        <v>94</v>
      </c>
      <c r="D307" s="92">
        <v>96.771852293031586</v>
      </c>
      <c r="E307" s="93">
        <v>91.600219489414698</v>
      </c>
    </row>
    <row r="308" spans="1:5" x14ac:dyDescent="0.25">
      <c r="A308" s="91"/>
      <c r="B308" s="12">
        <v>3</v>
      </c>
      <c r="C308" s="11" t="s">
        <v>93</v>
      </c>
      <c r="D308" s="92">
        <v>114.59823287671233</v>
      </c>
      <c r="E308" s="93">
        <v>111.3270474183351</v>
      </c>
    </row>
    <row r="309" spans="1:5" x14ac:dyDescent="0.25">
      <c r="A309" s="91"/>
      <c r="B309" s="12"/>
      <c r="C309" s="11" t="s">
        <v>92</v>
      </c>
      <c r="D309" s="92"/>
      <c r="E309" s="93">
        <v>96.54</v>
      </c>
    </row>
    <row r="310" spans="1:5" x14ac:dyDescent="0.25">
      <c r="A310" s="91"/>
      <c r="B310" s="12"/>
      <c r="C310" s="11" t="s">
        <v>94</v>
      </c>
      <c r="D310" s="92">
        <v>110.95500195694717</v>
      </c>
      <c r="E310" s="93">
        <v>100.83073972602736</v>
      </c>
    </row>
    <row r="311" spans="1:5" x14ac:dyDescent="0.25">
      <c r="A311" s="94"/>
      <c r="B311" s="95">
        <v>4</v>
      </c>
      <c r="C311" s="96" t="s">
        <v>94</v>
      </c>
      <c r="D311" s="97">
        <v>122.45764383561644</v>
      </c>
      <c r="E311" s="98">
        <v>109.21428571428572</v>
      </c>
    </row>
    <row r="312" spans="1:5" x14ac:dyDescent="0.25">
      <c r="A312" s="86" t="s">
        <v>140</v>
      </c>
      <c r="B312" s="87">
        <v>1</v>
      </c>
      <c r="C312" s="88" t="s">
        <v>93</v>
      </c>
      <c r="D312" s="89"/>
      <c r="E312" s="90">
        <v>83.34</v>
      </c>
    </row>
    <row r="313" spans="1:5" x14ac:dyDescent="0.25">
      <c r="A313" s="91"/>
      <c r="B313" s="12"/>
      <c r="C313" s="11" t="s">
        <v>92</v>
      </c>
      <c r="D313" s="92"/>
      <c r="E313" s="93">
        <v>91.464652552926523</v>
      </c>
    </row>
    <row r="314" spans="1:5" x14ac:dyDescent="0.25">
      <c r="A314" s="91"/>
      <c r="B314" s="12">
        <v>2</v>
      </c>
      <c r="C314" s="11" t="s">
        <v>93</v>
      </c>
      <c r="D314" s="92"/>
      <c r="E314" s="93">
        <v>109.91572602739724</v>
      </c>
    </row>
    <row r="315" spans="1:5" x14ac:dyDescent="0.25">
      <c r="A315" s="91"/>
      <c r="B315" s="12"/>
      <c r="C315" s="11" t="s">
        <v>92</v>
      </c>
      <c r="D315" s="92">
        <v>107.6695890410959</v>
      </c>
      <c r="E315" s="93">
        <v>97.908913639070846</v>
      </c>
    </row>
    <row r="316" spans="1:5" x14ac:dyDescent="0.25">
      <c r="A316" s="91"/>
      <c r="B316" s="12"/>
      <c r="C316" s="11" t="s">
        <v>94</v>
      </c>
      <c r="D316" s="92">
        <v>116.32344178082191</v>
      </c>
      <c r="E316" s="93">
        <v>92.011949050708949</v>
      </c>
    </row>
    <row r="317" spans="1:5" x14ac:dyDescent="0.25">
      <c r="A317" s="91"/>
      <c r="B317" s="12">
        <v>3</v>
      </c>
      <c r="C317" s="11" t="s">
        <v>94</v>
      </c>
      <c r="D317" s="92">
        <v>126.42</v>
      </c>
      <c r="E317" s="93">
        <v>104.01793607305939</v>
      </c>
    </row>
    <row r="318" spans="1:5" x14ac:dyDescent="0.25">
      <c r="A318" s="94"/>
      <c r="B318" s="95">
        <v>4</v>
      </c>
      <c r="C318" s="96" t="s">
        <v>94</v>
      </c>
      <c r="D318" s="97">
        <v>144.5</v>
      </c>
      <c r="E318" s="98">
        <v>114.86666666666667</v>
      </c>
    </row>
    <row r="319" spans="1:5" x14ac:dyDescent="0.25">
      <c r="A319" s="86" t="s">
        <v>141</v>
      </c>
      <c r="B319" s="87">
        <v>1</v>
      </c>
      <c r="C319" s="88" t="s">
        <v>93</v>
      </c>
      <c r="D319" s="89"/>
      <c r="E319" s="90">
        <v>82.600894977168949</v>
      </c>
    </row>
    <row r="320" spans="1:5" x14ac:dyDescent="0.25">
      <c r="A320" s="91"/>
      <c r="B320" s="12"/>
      <c r="C320" s="11" t="s">
        <v>92</v>
      </c>
      <c r="D320" s="92"/>
      <c r="E320" s="93">
        <v>83.072944733112877</v>
      </c>
    </row>
    <row r="321" spans="1:11" x14ac:dyDescent="0.25">
      <c r="A321" s="91"/>
      <c r="B321" s="12">
        <v>2</v>
      </c>
      <c r="C321" s="11" t="s">
        <v>93</v>
      </c>
      <c r="D321" s="92"/>
      <c r="E321" s="93">
        <v>98.545089041095892</v>
      </c>
    </row>
    <row r="322" spans="1:11" x14ac:dyDescent="0.25">
      <c r="A322" s="91"/>
      <c r="B322" s="12"/>
      <c r="C322" s="11" t="s">
        <v>92</v>
      </c>
      <c r="D322" s="92"/>
      <c r="E322" s="93">
        <v>89.457221135029357</v>
      </c>
    </row>
    <row r="323" spans="1:11" x14ac:dyDescent="0.25">
      <c r="A323" s="91"/>
      <c r="B323" s="12"/>
      <c r="C323" s="11" t="s">
        <v>94</v>
      </c>
      <c r="D323" s="92">
        <v>116.13</v>
      </c>
      <c r="E323" s="93">
        <v>92.985352598986751</v>
      </c>
    </row>
    <row r="324" spans="1:11" x14ac:dyDescent="0.25">
      <c r="A324" s="91"/>
      <c r="B324" s="12">
        <v>3</v>
      </c>
      <c r="C324" s="11" t="s">
        <v>94</v>
      </c>
      <c r="D324" s="92"/>
      <c r="E324" s="93">
        <v>101.33025821917806</v>
      </c>
    </row>
    <row r="325" spans="1:11" x14ac:dyDescent="0.25">
      <c r="A325" s="94"/>
      <c r="B325" s="95">
        <v>4</v>
      </c>
      <c r="C325" s="96" t="s">
        <v>94</v>
      </c>
      <c r="D325" s="97"/>
      <c r="E325" s="98">
        <v>99.518547945205469</v>
      </c>
    </row>
    <row r="326" spans="1:11" x14ac:dyDescent="0.25">
      <c r="A326" s="86" t="s">
        <v>142</v>
      </c>
      <c r="B326" s="87">
        <v>1</v>
      </c>
      <c r="C326" s="88" t="s">
        <v>92</v>
      </c>
      <c r="D326" s="89"/>
      <c r="E326" s="90">
        <v>78.812158295281577</v>
      </c>
    </row>
    <row r="327" spans="1:11" x14ac:dyDescent="0.25">
      <c r="A327" s="91"/>
      <c r="B327" s="12">
        <v>2</v>
      </c>
      <c r="C327" s="11" t="s">
        <v>92</v>
      </c>
      <c r="D327" s="92"/>
      <c r="E327" s="93">
        <v>100.10804794520546</v>
      </c>
    </row>
    <row r="328" spans="1:11" x14ac:dyDescent="0.25">
      <c r="A328" s="91"/>
      <c r="B328" s="12"/>
      <c r="C328" s="11" t="s">
        <v>94</v>
      </c>
      <c r="D328" s="92"/>
      <c r="E328" s="93">
        <v>85.252885616438405</v>
      </c>
    </row>
    <row r="329" spans="1:11" x14ac:dyDescent="0.25">
      <c r="A329" s="91"/>
      <c r="B329" s="12">
        <v>3</v>
      </c>
      <c r="C329" s="11" t="s">
        <v>94</v>
      </c>
      <c r="D329" s="92"/>
      <c r="E329" s="93">
        <v>94.884195205479458</v>
      </c>
    </row>
    <row r="330" spans="1:11" x14ac:dyDescent="0.25">
      <c r="A330" s="169" t="s">
        <v>143</v>
      </c>
      <c r="B330" s="170">
        <v>1</v>
      </c>
      <c r="C330" s="171" t="s">
        <v>144</v>
      </c>
      <c r="D330" s="172"/>
      <c r="E330" s="173">
        <v>87.46</v>
      </c>
    </row>
    <row r="331" spans="1:11" x14ac:dyDescent="0.25">
      <c r="A331" s="174"/>
      <c r="B331" s="175">
        <v>2</v>
      </c>
      <c r="C331" s="176" t="s">
        <v>144</v>
      </c>
      <c r="D331" s="177">
        <v>135.69999999999999</v>
      </c>
      <c r="E331" s="178">
        <v>120.28</v>
      </c>
      <c r="G331" s="190" t="s">
        <v>145</v>
      </c>
      <c r="H331" s="190"/>
      <c r="I331" s="190"/>
      <c r="J331" s="190"/>
      <c r="K331" s="190"/>
    </row>
    <row r="332" spans="1:11" x14ac:dyDescent="0.25">
      <c r="A332" s="174"/>
      <c r="B332" s="175">
        <v>3</v>
      </c>
      <c r="C332" s="176" t="s">
        <v>144</v>
      </c>
      <c r="D332" s="177"/>
      <c r="E332" s="178">
        <v>128.19</v>
      </c>
      <c r="G332" s="189" t="s">
        <v>146</v>
      </c>
      <c r="H332" s="189"/>
      <c r="I332" s="189"/>
      <c r="J332" s="189"/>
      <c r="K332" s="189"/>
    </row>
    <row r="333" spans="1:11" x14ac:dyDescent="0.25">
      <c r="A333" s="179"/>
      <c r="B333" s="180">
        <v>4</v>
      </c>
      <c r="C333" s="181" t="s">
        <v>144</v>
      </c>
      <c r="D333" s="182"/>
      <c r="E333" s="183">
        <v>142.56</v>
      </c>
      <c r="G333" s="189"/>
      <c r="H333" s="189"/>
      <c r="I333" s="189"/>
      <c r="J333" s="189"/>
      <c r="K333" s="189"/>
    </row>
    <row r="334" spans="1:11" x14ac:dyDescent="0.25">
      <c r="A334" s="169" t="s">
        <v>147</v>
      </c>
      <c r="B334" s="170">
        <v>1</v>
      </c>
      <c r="C334" s="171" t="s">
        <v>144</v>
      </c>
      <c r="D334" s="172"/>
      <c r="E334" s="173">
        <v>88.4</v>
      </c>
      <c r="G334" s="189" t="s">
        <v>148</v>
      </c>
      <c r="H334" s="189"/>
      <c r="I334" s="189"/>
      <c r="J334" s="189"/>
      <c r="K334" s="189"/>
    </row>
    <row r="335" spans="1:11" x14ac:dyDescent="0.25">
      <c r="A335" s="174"/>
      <c r="B335" s="175">
        <v>2</v>
      </c>
      <c r="C335" s="176" t="s">
        <v>144</v>
      </c>
      <c r="D335" s="177"/>
      <c r="E335" s="178">
        <v>110.13</v>
      </c>
      <c r="G335" s="189"/>
      <c r="H335" s="189"/>
      <c r="I335" s="189"/>
      <c r="J335" s="189"/>
      <c r="K335" s="189"/>
    </row>
    <row r="336" spans="1:11" x14ac:dyDescent="0.25">
      <c r="A336" s="174"/>
      <c r="B336" s="175">
        <v>3</v>
      </c>
      <c r="C336" s="176" t="s">
        <v>144</v>
      </c>
      <c r="D336" s="177"/>
      <c r="E336" s="178">
        <v>132.44</v>
      </c>
      <c r="G336" s="189"/>
      <c r="H336" s="189"/>
      <c r="I336" s="189"/>
      <c r="J336" s="189"/>
      <c r="K336" s="189"/>
    </row>
    <row r="337" spans="1:5" x14ac:dyDescent="0.25">
      <c r="A337" s="179"/>
      <c r="B337" s="180">
        <v>4</v>
      </c>
      <c r="C337" s="181" t="s">
        <v>144</v>
      </c>
      <c r="D337" s="182"/>
      <c r="E337" s="183">
        <v>146.54</v>
      </c>
    </row>
    <row r="338" spans="1:5" x14ac:dyDescent="0.25">
      <c r="A338" s="169" t="s">
        <v>50</v>
      </c>
      <c r="B338" s="170">
        <v>1</v>
      </c>
      <c r="C338" s="171" t="s">
        <v>149</v>
      </c>
      <c r="D338" s="172"/>
      <c r="E338" s="173">
        <v>66.17</v>
      </c>
    </row>
    <row r="339" spans="1:5" x14ac:dyDescent="0.25">
      <c r="A339" s="174"/>
      <c r="B339" s="175">
        <v>1</v>
      </c>
      <c r="C339" s="176" t="s">
        <v>144</v>
      </c>
      <c r="D339" s="177">
        <v>121.47</v>
      </c>
      <c r="E339" s="178">
        <v>80.069999999999993</v>
      </c>
    </row>
    <row r="340" spans="1:5" x14ac:dyDescent="0.25">
      <c r="A340" s="174"/>
      <c r="B340" s="175">
        <v>2</v>
      </c>
      <c r="C340" s="176" t="s">
        <v>144</v>
      </c>
      <c r="D340" s="177">
        <v>141.47</v>
      </c>
      <c r="E340" s="178">
        <v>90.37</v>
      </c>
    </row>
    <row r="341" spans="1:5" x14ac:dyDescent="0.25">
      <c r="A341" s="174"/>
      <c r="B341" s="175">
        <v>3</v>
      </c>
      <c r="C341" s="176" t="s">
        <v>144</v>
      </c>
      <c r="D341" s="177">
        <v>161.96</v>
      </c>
      <c r="E341" s="178">
        <v>100.79</v>
      </c>
    </row>
    <row r="342" spans="1:5" x14ac:dyDescent="0.25">
      <c r="A342" s="174"/>
      <c r="B342" s="175">
        <v>4</v>
      </c>
      <c r="C342" s="176" t="s">
        <v>144</v>
      </c>
      <c r="D342" s="177">
        <v>190.54</v>
      </c>
      <c r="E342" s="178">
        <v>114.91</v>
      </c>
    </row>
    <row r="343" spans="1:5" x14ac:dyDescent="0.25">
      <c r="A343" s="179"/>
      <c r="B343" s="180">
        <v>5</v>
      </c>
      <c r="C343" s="181" t="s">
        <v>144</v>
      </c>
      <c r="D343" s="182"/>
      <c r="E343" s="183">
        <v>110.23</v>
      </c>
    </row>
    <row r="344" spans="1:5" x14ac:dyDescent="0.25">
      <c r="A344" s="169" t="s">
        <v>62</v>
      </c>
      <c r="B344" s="170">
        <v>1</v>
      </c>
      <c r="C344" s="171" t="s">
        <v>144</v>
      </c>
      <c r="D344" s="172">
        <v>87.58</v>
      </c>
      <c r="E344" s="173">
        <v>78.209999999999994</v>
      </c>
    </row>
    <row r="345" spans="1:5" x14ac:dyDescent="0.25">
      <c r="A345" s="174"/>
      <c r="B345" s="175">
        <v>2</v>
      </c>
      <c r="C345" s="176" t="s">
        <v>144</v>
      </c>
      <c r="D345" s="177">
        <v>118.22</v>
      </c>
      <c r="E345" s="178">
        <v>87.95</v>
      </c>
    </row>
    <row r="346" spans="1:5" x14ac:dyDescent="0.25">
      <c r="A346" s="174"/>
      <c r="B346" s="175">
        <v>3</v>
      </c>
      <c r="C346" s="176" t="s">
        <v>144</v>
      </c>
      <c r="D346" s="177">
        <v>135.87</v>
      </c>
      <c r="E346" s="178">
        <v>99.66</v>
      </c>
    </row>
    <row r="347" spans="1:5" x14ac:dyDescent="0.25">
      <c r="A347" s="174"/>
      <c r="B347" s="175">
        <v>4</v>
      </c>
      <c r="C347" s="176" t="s">
        <v>144</v>
      </c>
      <c r="D347" s="177">
        <v>158.25</v>
      </c>
      <c r="E347" s="178">
        <v>114.61</v>
      </c>
    </row>
    <row r="348" spans="1:5" x14ac:dyDescent="0.25">
      <c r="A348" s="174"/>
      <c r="B348" s="175">
        <v>5</v>
      </c>
      <c r="C348" s="176" t="s">
        <v>144</v>
      </c>
      <c r="D348" s="177"/>
      <c r="E348" s="178">
        <v>113.48</v>
      </c>
    </row>
    <row r="349" spans="1:5" x14ac:dyDescent="0.25">
      <c r="A349" s="179"/>
      <c r="B349" s="180" t="s">
        <v>150</v>
      </c>
      <c r="C349" s="181" t="s">
        <v>144</v>
      </c>
      <c r="D349" s="182">
        <v>186.18</v>
      </c>
      <c r="E349" s="183">
        <v>139.82</v>
      </c>
    </row>
  </sheetData>
  <mergeCells count="3">
    <mergeCell ref="G332:K333"/>
    <mergeCell ref="G331:K331"/>
    <mergeCell ref="G334:K33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zoomScale="85" zoomScaleNormal="85" workbookViewId="0">
      <pane ySplit="3" topLeftCell="A19" activePane="bottomLeft" state="frozen"/>
      <selection activeCell="P36" sqref="P36"/>
      <selection pane="bottomLeft" activeCell="F57" sqref="F57"/>
    </sheetView>
  </sheetViews>
  <sheetFormatPr defaultColWidth="17.42578125" defaultRowHeight="15.75" x14ac:dyDescent="0.25"/>
  <cols>
    <col min="1" max="1" width="47.85546875" style="29" customWidth="1"/>
    <col min="2" max="4" width="11.85546875" style="30" customWidth="1"/>
    <col min="5" max="7" width="12.42578125" style="29" bestFit="1" customWidth="1"/>
    <col min="8" max="8" width="11.5703125" style="29" bestFit="1" customWidth="1"/>
    <col min="9" max="16384" width="17.42578125" style="29"/>
  </cols>
  <sheetData>
    <row r="1" spans="1:8" ht="21" x14ac:dyDescent="0.35">
      <c r="A1" s="49" t="s">
        <v>151</v>
      </c>
    </row>
    <row r="2" spans="1:8" s="137" customFormat="1" x14ac:dyDescent="0.25">
      <c r="A2" s="62"/>
      <c r="B2" s="136"/>
      <c r="C2" s="61"/>
      <c r="D2" s="61"/>
      <c r="E2" s="62"/>
      <c r="F2" s="62"/>
      <c r="G2" s="62"/>
      <c r="H2" s="62"/>
    </row>
    <row r="3" spans="1:8" x14ac:dyDescent="0.25">
      <c r="A3" s="138" t="s">
        <v>86</v>
      </c>
      <c r="B3" s="139" t="s">
        <v>152</v>
      </c>
      <c r="C3" s="139" t="s">
        <v>153</v>
      </c>
      <c r="D3" s="140" t="s">
        <v>21</v>
      </c>
    </row>
    <row r="4" spans="1:8" x14ac:dyDescent="0.25">
      <c r="A4" s="141" t="s">
        <v>91</v>
      </c>
      <c r="B4" s="142">
        <v>15</v>
      </c>
      <c r="C4" s="142">
        <v>3</v>
      </c>
      <c r="D4" s="143">
        <v>18</v>
      </c>
    </row>
    <row r="5" spans="1:8" x14ac:dyDescent="0.25">
      <c r="A5" s="141" t="s">
        <v>95</v>
      </c>
      <c r="B5" s="142"/>
      <c r="C5" s="142">
        <v>64</v>
      </c>
      <c r="D5" s="143">
        <v>64</v>
      </c>
    </row>
    <row r="6" spans="1:8" x14ac:dyDescent="0.25">
      <c r="A6" s="141" t="s">
        <v>98</v>
      </c>
      <c r="B6" s="142">
        <v>2</v>
      </c>
      <c r="C6" s="142">
        <v>18</v>
      </c>
      <c r="D6" s="143">
        <v>20</v>
      </c>
    </row>
    <row r="7" spans="1:8" x14ac:dyDescent="0.25">
      <c r="A7" s="141" t="s">
        <v>99</v>
      </c>
      <c r="B7" s="142"/>
      <c r="C7" s="142">
        <v>38</v>
      </c>
      <c r="D7" s="143">
        <v>38</v>
      </c>
    </row>
    <row r="8" spans="1:8" x14ac:dyDescent="0.25">
      <c r="A8" s="141" t="s">
        <v>100</v>
      </c>
      <c r="B8" s="142"/>
      <c r="C8" s="142">
        <v>26</v>
      </c>
      <c r="D8" s="143">
        <v>26</v>
      </c>
      <c r="F8" s="157" t="s">
        <v>154</v>
      </c>
      <c r="G8" s="157"/>
      <c r="H8" s="157"/>
    </row>
    <row r="9" spans="1:8" x14ac:dyDescent="0.25">
      <c r="A9" s="141" t="s">
        <v>101</v>
      </c>
      <c r="B9" s="142">
        <v>108</v>
      </c>
      <c r="C9" s="142">
        <v>42</v>
      </c>
      <c r="D9" s="143">
        <v>150</v>
      </c>
    </row>
    <row r="10" spans="1:8" x14ac:dyDescent="0.25">
      <c r="A10" s="141" t="s">
        <v>103</v>
      </c>
      <c r="B10" s="142">
        <v>70</v>
      </c>
      <c r="C10" s="142">
        <v>260</v>
      </c>
      <c r="D10" s="143">
        <v>330</v>
      </c>
    </row>
    <row r="11" spans="1:8" x14ac:dyDescent="0.25">
      <c r="A11" s="141" t="s">
        <v>105</v>
      </c>
      <c r="B11" s="142">
        <v>43</v>
      </c>
      <c r="C11" s="142">
        <v>25</v>
      </c>
      <c r="D11" s="143">
        <v>68</v>
      </c>
    </row>
    <row r="12" spans="1:8" x14ac:dyDescent="0.25">
      <c r="A12" s="141" t="s">
        <v>106</v>
      </c>
      <c r="B12" s="142">
        <v>1</v>
      </c>
      <c r="C12" s="142">
        <v>21</v>
      </c>
      <c r="D12" s="143">
        <v>22</v>
      </c>
    </row>
    <row r="13" spans="1:8" x14ac:dyDescent="0.25">
      <c r="A13" s="141" t="s">
        <v>107</v>
      </c>
      <c r="B13" s="142"/>
      <c r="C13" s="142">
        <v>7</v>
      </c>
      <c r="D13" s="143">
        <v>7</v>
      </c>
    </row>
    <row r="14" spans="1:8" x14ac:dyDescent="0.25">
      <c r="A14" s="141" t="s">
        <v>108</v>
      </c>
      <c r="B14" s="142"/>
      <c r="C14" s="142">
        <v>4</v>
      </c>
      <c r="D14" s="143">
        <v>4</v>
      </c>
    </row>
    <row r="15" spans="1:8" x14ac:dyDescent="0.25">
      <c r="A15" s="141" t="s">
        <v>109</v>
      </c>
      <c r="B15" s="142"/>
      <c r="C15" s="142">
        <v>17</v>
      </c>
      <c r="D15" s="143">
        <v>17</v>
      </c>
    </row>
    <row r="16" spans="1:8" x14ac:dyDescent="0.25">
      <c r="A16" s="141" t="s">
        <v>110</v>
      </c>
      <c r="B16" s="142">
        <v>19</v>
      </c>
      <c r="C16" s="142">
        <v>17</v>
      </c>
      <c r="D16" s="143">
        <v>36</v>
      </c>
    </row>
    <row r="17" spans="1:4" x14ac:dyDescent="0.25">
      <c r="A17" s="141" t="s">
        <v>111</v>
      </c>
      <c r="B17" s="142"/>
      <c r="C17" s="142">
        <v>19</v>
      </c>
      <c r="D17" s="143">
        <v>19</v>
      </c>
    </row>
    <row r="18" spans="1:4" x14ac:dyDescent="0.25">
      <c r="A18" s="141" t="s">
        <v>112</v>
      </c>
      <c r="B18" s="142">
        <v>37</v>
      </c>
      <c r="C18" s="142">
        <v>333</v>
      </c>
      <c r="D18" s="143">
        <v>370</v>
      </c>
    </row>
    <row r="19" spans="1:4" x14ac:dyDescent="0.25">
      <c r="A19" s="141" t="s">
        <v>113</v>
      </c>
      <c r="B19" s="142"/>
      <c r="C19" s="142">
        <v>1</v>
      </c>
      <c r="D19" s="143">
        <v>1</v>
      </c>
    </row>
    <row r="20" spans="1:4" x14ac:dyDescent="0.25">
      <c r="A20" s="141" t="s">
        <v>115</v>
      </c>
      <c r="B20" s="142"/>
      <c r="C20" s="142">
        <v>3</v>
      </c>
      <c r="D20" s="143">
        <v>3</v>
      </c>
    </row>
    <row r="21" spans="1:4" x14ac:dyDescent="0.25">
      <c r="A21" s="141" t="s">
        <v>116</v>
      </c>
      <c r="B21" s="142"/>
      <c r="C21" s="142">
        <v>9</v>
      </c>
      <c r="D21" s="143">
        <v>9</v>
      </c>
    </row>
    <row r="22" spans="1:4" x14ac:dyDescent="0.25">
      <c r="A22" s="141" t="s">
        <v>117</v>
      </c>
      <c r="B22" s="142"/>
      <c r="C22" s="142">
        <v>3</v>
      </c>
      <c r="D22" s="143">
        <v>3</v>
      </c>
    </row>
    <row r="23" spans="1:4" x14ac:dyDescent="0.25">
      <c r="A23" s="141" t="s">
        <v>118</v>
      </c>
      <c r="B23" s="142"/>
      <c r="C23" s="142">
        <v>19</v>
      </c>
      <c r="D23" s="143">
        <v>19</v>
      </c>
    </row>
    <row r="24" spans="1:4" x14ac:dyDescent="0.25">
      <c r="A24" s="141" t="s">
        <v>119</v>
      </c>
      <c r="B24" s="142">
        <v>17</v>
      </c>
      <c r="C24" s="142">
        <v>1</v>
      </c>
      <c r="D24" s="143">
        <v>18</v>
      </c>
    </row>
    <row r="25" spans="1:4" x14ac:dyDescent="0.25">
      <c r="A25" s="141" t="s">
        <v>120</v>
      </c>
      <c r="B25" s="142"/>
      <c r="C25" s="142">
        <v>10</v>
      </c>
      <c r="D25" s="143">
        <v>10</v>
      </c>
    </row>
    <row r="26" spans="1:4" x14ac:dyDescent="0.25">
      <c r="A26" s="141" t="s">
        <v>121</v>
      </c>
      <c r="B26" s="142"/>
      <c r="C26" s="142">
        <v>105</v>
      </c>
      <c r="D26" s="143">
        <v>105</v>
      </c>
    </row>
    <row r="27" spans="1:4" x14ac:dyDescent="0.25">
      <c r="A27" s="141" t="s">
        <v>122</v>
      </c>
      <c r="B27" s="142">
        <v>73</v>
      </c>
      <c r="C27" s="142">
        <v>16</v>
      </c>
      <c r="D27" s="143">
        <v>89</v>
      </c>
    </row>
    <row r="28" spans="1:4" x14ac:dyDescent="0.25">
      <c r="A28" s="141" t="s">
        <v>123</v>
      </c>
      <c r="B28" s="142"/>
      <c r="C28" s="142">
        <v>6</v>
      </c>
      <c r="D28" s="143">
        <v>6</v>
      </c>
    </row>
    <row r="29" spans="1:4" x14ac:dyDescent="0.25">
      <c r="A29" s="141" t="s">
        <v>124</v>
      </c>
      <c r="B29" s="142">
        <v>44</v>
      </c>
      <c r="C29" s="142">
        <v>14</v>
      </c>
      <c r="D29" s="143">
        <v>58</v>
      </c>
    </row>
    <row r="30" spans="1:4" x14ac:dyDescent="0.25">
      <c r="A30" s="141" t="s">
        <v>125</v>
      </c>
      <c r="B30" s="142"/>
      <c r="C30" s="142">
        <v>4</v>
      </c>
      <c r="D30" s="143">
        <v>4</v>
      </c>
    </row>
    <row r="31" spans="1:4" x14ac:dyDescent="0.25">
      <c r="A31" s="141" t="s">
        <v>126</v>
      </c>
      <c r="B31" s="142"/>
      <c r="C31" s="142">
        <v>53</v>
      </c>
      <c r="D31" s="143">
        <v>53</v>
      </c>
    </row>
    <row r="32" spans="1:4" x14ac:dyDescent="0.25">
      <c r="A32" s="141" t="s">
        <v>127</v>
      </c>
      <c r="B32" s="142"/>
      <c r="C32" s="142">
        <v>30</v>
      </c>
      <c r="D32" s="143">
        <v>30</v>
      </c>
    </row>
    <row r="33" spans="1:4" x14ac:dyDescent="0.25">
      <c r="A33" s="141" t="s">
        <v>128</v>
      </c>
      <c r="B33" s="142"/>
      <c r="C33" s="142">
        <v>1</v>
      </c>
      <c r="D33" s="143">
        <v>1</v>
      </c>
    </row>
    <row r="34" spans="1:4" x14ac:dyDescent="0.25">
      <c r="A34" s="141" t="s">
        <v>155</v>
      </c>
      <c r="B34" s="142"/>
      <c r="C34" s="142">
        <v>14</v>
      </c>
      <c r="D34" s="143">
        <v>14</v>
      </c>
    </row>
    <row r="35" spans="1:4" x14ac:dyDescent="0.25">
      <c r="A35" s="141" t="s">
        <v>156</v>
      </c>
      <c r="B35" s="142">
        <v>36</v>
      </c>
      <c r="C35" s="142">
        <v>26</v>
      </c>
      <c r="D35" s="143">
        <v>62</v>
      </c>
    </row>
    <row r="36" spans="1:4" x14ac:dyDescent="0.25">
      <c r="A36" s="141" t="s">
        <v>131</v>
      </c>
      <c r="B36" s="142"/>
      <c r="C36" s="142">
        <v>11</v>
      </c>
      <c r="D36" s="143">
        <v>11</v>
      </c>
    </row>
    <row r="37" spans="1:4" x14ac:dyDescent="0.25">
      <c r="A37" s="141" t="s">
        <v>132</v>
      </c>
      <c r="B37" s="142"/>
      <c r="C37" s="142">
        <v>9</v>
      </c>
      <c r="D37" s="143">
        <v>9</v>
      </c>
    </row>
    <row r="38" spans="1:4" x14ac:dyDescent="0.25">
      <c r="A38" s="141" t="s">
        <v>133</v>
      </c>
      <c r="B38" s="142"/>
      <c r="C38" s="142">
        <v>18</v>
      </c>
      <c r="D38" s="143">
        <v>18</v>
      </c>
    </row>
    <row r="39" spans="1:4" x14ac:dyDescent="0.25">
      <c r="A39" s="141" t="s">
        <v>134</v>
      </c>
      <c r="B39" s="142"/>
      <c r="C39" s="142">
        <v>72</v>
      </c>
      <c r="D39" s="143">
        <v>72</v>
      </c>
    </row>
    <row r="40" spans="1:4" x14ac:dyDescent="0.25">
      <c r="A40" s="141" t="s">
        <v>135</v>
      </c>
      <c r="B40" s="142">
        <v>67</v>
      </c>
      <c r="C40" s="142">
        <v>29</v>
      </c>
      <c r="D40" s="143">
        <v>96</v>
      </c>
    </row>
    <row r="41" spans="1:4" x14ac:dyDescent="0.25">
      <c r="A41" s="141" t="s">
        <v>136</v>
      </c>
      <c r="B41" s="142"/>
      <c r="C41" s="142">
        <v>13</v>
      </c>
      <c r="D41" s="143">
        <v>13</v>
      </c>
    </row>
    <row r="42" spans="1:4" x14ac:dyDescent="0.25">
      <c r="A42" s="141" t="s">
        <v>137</v>
      </c>
      <c r="B42" s="142">
        <v>10</v>
      </c>
      <c r="C42" s="142">
        <v>26</v>
      </c>
      <c r="D42" s="143">
        <v>36</v>
      </c>
    </row>
    <row r="43" spans="1:4" x14ac:dyDescent="0.25">
      <c r="A43" s="141" t="s">
        <v>139</v>
      </c>
      <c r="B43" s="142"/>
      <c r="C43" s="142">
        <v>60</v>
      </c>
      <c r="D43" s="143">
        <v>60</v>
      </c>
    </row>
    <row r="44" spans="1:4" x14ac:dyDescent="0.25">
      <c r="A44" s="141" t="s">
        <v>140</v>
      </c>
      <c r="B44" s="142"/>
      <c r="C44" s="142">
        <v>11</v>
      </c>
      <c r="D44" s="143">
        <v>11</v>
      </c>
    </row>
    <row r="45" spans="1:4" x14ac:dyDescent="0.25">
      <c r="A45" s="141" t="s">
        <v>141</v>
      </c>
      <c r="B45" s="142"/>
      <c r="C45" s="142">
        <v>13</v>
      </c>
      <c r="D45" s="143">
        <v>13</v>
      </c>
    </row>
    <row r="46" spans="1:4" x14ac:dyDescent="0.25">
      <c r="A46" s="141" t="s">
        <v>142</v>
      </c>
      <c r="B46" s="142"/>
      <c r="C46" s="142">
        <v>4</v>
      </c>
      <c r="D46" s="143">
        <v>4</v>
      </c>
    </row>
    <row r="47" spans="1:4" x14ac:dyDescent="0.25">
      <c r="A47" s="204" t="s">
        <v>157</v>
      </c>
      <c r="B47" s="205">
        <v>6</v>
      </c>
      <c r="C47" s="205">
        <v>1</v>
      </c>
      <c r="D47" s="205">
        <v>7</v>
      </c>
    </row>
    <row r="48" spans="1:4" x14ac:dyDescent="0.25">
      <c r="A48" s="204" t="s">
        <v>158</v>
      </c>
      <c r="B48" s="205">
        <v>33</v>
      </c>
      <c r="C48" s="205">
        <v>4</v>
      </c>
      <c r="D48" s="205">
        <v>37</v>
      </c>
    </row>
    <row r="49" spans="1:8" x14ac:dyDescent="0.25">
      <c r="A49" s="204" t="s">
        <v>159</v>
      </c>
      <c r="B49" s="205">
        <v>12</v>
      </c>
      <c r="C49" s="205"/>
      <c r="D49" s="205">
        <v>12</v>
      </c>
    </row>
    <row r="50" spans="1:8" x14ac:dyDescent="0.25">
      <c r="A50" s="204" t="s">
        <v>160</v>
      </c>
      <c r="B50" s="205">
        <v>135</v>
      </c>
      <c r="C50" s="205">
        <v>415</v>
      </c>
      <c r="D50" s="205">
        <v>550</v>
      </c>
    </row>
    <row r="51" spans="1:8" x14ac:dyDescent="0.25">
      <c r="A51" s="204" t="s">
        <v>161</v>
      </c>
      <c r="B51" s="205">
        <v>1</v>
      </c>
      <c r="C51" s="205"/>
      <c r="D51" s="205">
        <v>1</v>
      </c>
    </row>
    <row r="52" spans="1:8" x14ac:dyDescent="0.25">
      <c r="A52" s="204" t="s">
        <v>162</v>
      </c>
      <c r="B52" s="205">
        <v>15</v>
      </c>
      <c r="C52" s="205">
        <v>15</v>
      </c>
      <c r="D52" s="205">
        <v>15</v>
      </c>
      <c r="F52" s="191" t="s">
        <v>163</v>
      </c>
      <c r="G52" s="191"/>
      <c r="H52" s="191"/>
    </row>
    <row r="53" spans="1:8" x14ac:dyDescent="0.25">
      <c r="A53" s="206" t="s">
        <v>164</v>
      </c>
      <c r="B53" s="207"/>
      <c r="C53" s="207">
        <v>3</v>
      </c>
      <c r="D53" s="207">
        <v>3</v>
      </c>
    </row>
    <row r="54" spans="1:8" x14ac:dyDescent="0.25">
      <c r="A54" s="206" t="s">
        <v>165</v>
      </c>
      <c r="B54" s="207"/>
      <c r="C54" s="207">
        <v>3</v>
      </c>
      <c r="D54" s="207">
        <v>3</v>
      </c>
    </row>
    <row r="55" spans="1:8" x14ac:dyDescent="0.25">
      <c r="A55" s="206" t="s">
        <v>166</v>
      </c>
      <c r="B55" s="207"/>
      <c r="C55" s="207">
        <v>14</v>
      </c>
      <c r="D55" s="207">
        <v>14</v>
      </c>
    </row>
    <row r="56" spans="1:8" x14ac:dyDescent="0.25">
      <c r="A56" s="206" t="s">
        <v>167</v>
      </c>
      <c r="B56" s="207"/>
      <c r="C56" s="207">
        <v>4</v>
      </c>
      <c r="D56" s="207">
        <v>4</v>
      </c>
    </row>
    <row r="57" spans="1:8" x14ac:dyDescent="0.25">
      <c r="A57" s="206" t="s">
        <v>168</v>
      </c>
      <c r="B57" s="207">
        <v>1</v>
      </c>
      <c r="C57" s="207">
        <v>229</v>
      </c>
      <c r="D57" s="207">
        <v>230</v>
      </c>
    </row>
    <row r="58" spans="1:8" x14ac:dyDescent="0.25">
      <c r="A58" s="186" t="s">
        <v>21</v>
      </c>
      <c r="B58" s="187">
        <f>SUM(B4:B57)</f>
        <v>745</v>
      </c>
      <c r="C58" s="187">
        <f t="shared" ref="C58:D58" si="0">SUM(C4:C57)</f>
        <v>2163</v>
      </c>
      <c r="D58" s="187">
        <f t="shared" si="0"/>
        <v>2893</v>
      </c>
    </row>
  </sheetData>
  <mergeCells count="1">
    <mergeCell ref="F52:H5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0"/>
  <sheetViews>
    <sheetView zoomScale="70" zoomScaleNormal="70" workbookViewId="0">
      <pane ySplit="3" topLeftCell="A4" activePane="bottomLeft" state="frozen"/>
      <selection activeCell="I38" sqref="I38"/>
      <selection pane="bottomLeft" activeCell="S42" sqref="S42"/>
    </sheetView>
  </sheetViews>
  <sheetFormatPr defaultColWidth="9.140625" defaultRowHeight="15.75" x14ac:dyDescent="0.25"/>
  <cols>
    <col min="1" max="1" width="4.28515625" style="29" customWidth="1"/>
    <col min="2" max="2" width="45.140625" style="29" customWidth="1"/>
    <col min="3" max="8" width="12.42578125" style="29" customWidth="1"/>
    <col min="9" max="9" width="16.85546875" style="29" customWidth="1"/>
    <col min="10" max="17" width="9.140625" style="29"/>
    <col min="18" max="19" width="9.140625" style="30"/>
    <col min="20" max="16384" width="9.140625" style="29"/>
  </cols>
  <sheetData>
    <row r="1" spans="1:21" ht="21" x14ac:dyDescent="0.35">
      <c r="B1" s="34" t="s">
        <v>169</v>
      </c>
      <c r="C1" s="114"/>
    </row>
    <row r="2" spans="1:21" x14ac:dyDescent="0.25">
      <c r="A2" s="38"/>
      <c r="B2" s="36"/>
      <c r="C2" s="28"/>
      <c r="D2" s="28"/>
      <c r="E2" s="28"/>
      <c r="F2" s="28"/>
      <c r="G2" s="28"/>
      <c r="H2" s="28"/>
      <c r="I2" s="30"/>
    </row>
    <row r="3" spans="1:21" ht="126" x14ac:dyDescent="0.25">
      <c r="A3" s="38"/>
      <c r="B3" s="209" t="s">
        <v>86</v>
      </c>
      <c r="C3" s="210" t="s">
        <v>170</v>
      </c>
      <c r="D3" s="210" t="s">
        <v>171</v>
      </c>
      <c r="E3" s="210" t="s">
        <v>172</v>
      </c>
      <c r="F3" s="210" t="s">
        <v>173</v>
      </c>
      <c r="G3" s="210" t="s">
        <v>174</v>
      </c>
      <c r="H3" s="210" t="s">
        <v>175</v>
      </c>
      <c r="I3" s="211" t="s">
        <v>21</v>
      </c>
      <c r="J3" s="212" t="s">
        <v>176</v>
      </c>
      <c r="K3" s="212" t="s">
        <v>177</v>
      </c>
      <c r="L3" s="212" t="s">
        <v>178</v>
      </c>
      <c r="M3" s="212" t="s">
        <v>179</v>
      </c>
      <c r="N3" s="212" t="s">
        <v>180</v>
      </c>
      <c r="O3" s="212" t="s">
        <v>181</v>
      </c>
      <c r="P3" s="212" t="s">
        <v>182</v>
      </c>
      <c r="Q3" s="212" t="s">
        <v>183</v>
      </c>
      <c r="R3" s="224" t="s">
        <v>184</v>
      </c>
      <c r="S3" s="224" t="s">
        <v>185</v>
      </c>
    </row>
    <row r="4" spans="1:21" x14ac:dyDescent="0.25">
      <c r="A4" s="38"/>
      <c r="B4" s="213" t="s">
        <v>91</v>
      </c>
      <c r="C4" s="214"/>
      <c r="D4" s="214"/>
      <c r="E4" s="214"/>
      <c r="F4" s="214"/>
      <c r="G4" s="214"/>
      <c r="H4" s="214">
        <f>VLOOKUP(B4,[1]pivot!$A:$F,6,FALSE)</f>
        <v>1</v>
      </c>
      <c r="I4" s="215">
        <f>SUM(C4:H4)</f>
        <v>1</v>
      </c>
      <c r="J4" s="216"/>
      <c r="K4" s="216"/>
      <c r="L4" s="216"/>
      <c r="M4" s="216"/>
      <c r="N4" s="216"/>
      <c r="O4" s="216"/>
      <c r="P4" s="216"/>
      <c r="Q4" s="216"/>
      <c r="R4" s="215"/>
      <c r="S4" s="215"/>
    </row>
    <row r="5" spans="1:21" x14ac:dyDescent="0.25">
      <c r="A5" s="38"/>
      <c r="B5" s="213" t="s">
        <v>95</v>
      </c>
      <c r="C5" s="214">
        <v>1</v>
      </c>
      <c r="D5" s="214">
        <v>6</v>
      </c>
      <c r="E5" s="214"/>
      <c r="F5" s="214"/>
      <c r="G5" s="214">
        <f>VLOOKUP(B5,[1]pivot!$A:$E,5,FALSE)</f>
        <v>5</v>
      </c>
      <c r="H5" s="214">
        <f>VLOOKUP(B5,[1]pivot!$A:$F,6,FALSE)</f>
        <v>7</v>
      </c>
      <c r="I5" s="215">
        <f t="shared" ref="I5:I49" si="0">SUM(C5:H5)</f>
        <v>19</v>
      </c>
      <c r="J5" s="216"/>
      <c r="K5" s="216"/>
      <c r="L5" s="216"/>
      <c r="M5" s="217"/>
      <c r="N5" s="217"/>
      <c r="O5" s="217"/>
      <c r="P5" s="217"/>
      <c r="Q5" s="217"/>
      <c r="R5" s="225"/>
      <c r="S5" s="225"/>
      <c r="T5" s="208"/>
      <c r="U5" s="208"/>
    </row>
    <row r="6" spans="1:21" x14ac:dyDescent="0.25">
      <c r="A6" s="38"/>
      <c r="B6" s="213" t="s">
        <v>98</v>
      </c>
      <c r="C6" s="214"/>
      <c r="D6" s="214">
        <v>1</v>
      </c>
      <c r="E6" s="214"/>
      <c r="F6" s="214"/>
      <c r="G6" s="214"/>
      <c r="H6" s="214">
        <f>VLOOKUP(B6,[1]pivot!$A:$F,6,FALSE)</f>
        <v>2</v>
      </c>
      <c r="I6" s="215">
        <f t="shared" si="0"/>
        <v>3</v>
      </c>
      <c r="J6" s="216"/>
      <c r="K6" s="216"/>
      <c r="L6" s="216"/>
      <c r="M6" s="217"/>
      <c r="N6" s="217"/>
      <c r="O6" s="217"/>
      <c r="P6" s="217"/>
      <c r="Q6" s="217"/>
      <c r="R6" s="225"/>
      <c r="S6" s="225"/>
      <c r="T6" s="208"/>
      <c r="U6" s="208"/>
    </row>
    <row r="7" spans="1:21" x14ac:dyDescent="0.25">
      <c r="A7" s="38"/>
      <c r="B7" s="213" t="s">
        <v>99</v>
      </c>
      <c r="C7" s="214"/>
      <c r="D7" s="214">
        <v>3</v>
      </c>
      <c r="E7" s="214">
        <f>VLOOKUP(B7,[1]pivot!$A:$G,3,FALSE)</f>
        <v>1</v>
      </c>
      <c r="F7" s="214">
        <f>VLOOKUP(B7,[1]pivot!$A:$D,4,FALSE)</f>
        <v>1</v>
      </c>
      <c r="G7" s="214">
        <f>VLOOKUP(B7,[1]pivot!$A:$E,5,FALSE)</f>
        <v>2</v>
      </c>
      <c r="H7" s="214"/>
      <c r="I7" s="215">
        <f t="shared" si="0"/>
        <v>7</v>
      </c>
      <c r="J7" s="216"/>
      <c r="K7" s="216"/>
      <c r="L7" s="216"/>
      <c r="M7" s="217"/>
      <c r="N7" s="217"/>
      <c r="O7" s="217"/>
      <c r="P7" s="217"/>
      <c r="Q7" s="217"/>
      <c r="R7" s="225"/>
      <c r="S7" s="225"/>
      <c r="T7" s="208"/>
      <c r="U7" s="208"/>
    </row>
    <row r="8" spans="1:21" x14ac:dyDescent="0.25">
      <c r="A8" s="38"/>
      <c r="B8" s="213" t="s">
        <v>100</v>
      </c>
      <c r="C8" s="214"/>
      <c r="D8" s="214">
        <v>10</v>
      </c>
      <c r="E8" s="214">
        <f>VLOOKUP(B8,[1]pivot!$A:$G,3,FALSE)</f>
        <v>1</v>
      </c>
      <c r="F8" s="214"/>
      <c r="G8" s="214">
        <f>VLOOKUP(B8,[1]pivot!$A:$E,5,FALSE)</f>
        <v>1</v>
      </c>
      <c r="H8" s="214">
        <f>VLOOKUP(B8,[1]pivot!$A:$F,6,FALSE)</f>
        <v>3</v>
      </c>
      <c r="I8" s="215">
        <f t="shared" si="0"/>
        <v>15</v>
      </c>
      <c r="J8" s="216"/>
      <c r="K8" s="216"/>
      <c r="L8" s="216"/>
      <c r="M8" s="217"/>
      <c r="N8" s="217"/>
      <c r="O8" s="217"/>
      <c r="P8" s="217"/>
      <c r="Q8" s="217"/>
      <c r="R8" s="225"/>
      <c r="S8" s="225"/>
      <c r="T8" s="208"/>
      <c r="U8" s="208"/>
    </row>
    <row r="9" spans="1:21" x14ac:dyDescent="0.25">
      <c r="A9" s="38"/>
      <c r="B9" s="213" t="s">
        <v>101</v>
      </c>
      <c r="C9" s="214"/>
      <c r="D9" s="214">
        <v>2</v>
      </c>
      <c r="E9" s="214">
        <f>VLOOKUP(B9,[1]pivot!$A:$G,3,FALSE)</f>
        <v>1</v>
      </c>
      <c r="F9" s="214"/>
      <c r="G9" s="214">
        <f>VLOOKUP(B9,[1]pivot!$A:$E,5,FALSE)</f>
        <v>1</v>
      </c>
      <c r="H9" s="214">
        <f>VLOOKUP(B9,[1]pivot!$A:$F,6,FALSE)</f>
        <v>3</v>
      </c>
      <c r="I9" s="215">
        <f t="shared" si="0"/>
        <v>7</v>
      </c>
      <c r="J9" s="216"/>
      <c r="K9" s="216"/>
      <c r="L9" s="216"/>
      <c r="M9" s="217"/>
      <c r="N9" s="217"/>
      <c r="O9" s="217"/>
      <c r="P9" s="217"/>
      <c r="Q9" s="217"/>
      <c r="R9" s="225"/>
      <c r="S9" s="225"/>
      <c r="T9" s="208"/>
      <c r="U9" s="208"/>
    </row>
    <row r="10" spans="1:21" x14ac:dyDescent="0.25">
      <c r="A10" s="38"/>
      <c r="B10" s="213" t="s">
        <v>103</v>
      </c>
      <c r="C10" s="214">
        <v>9</v>
      </c>
      <c r="D10" s="214">
        <v>51</v>
      </c>
      <c r="E10" s="214">
        <f>VLOOKUP(B10,[1]pivot!$A:$G,3,FALSE)</f>
        <v>10</v>
      </c>
      <c r="F10" s="214">
        <f>VLOOKUP(B10,[1]pivot!$A:$D,4,FALSE)</f>
        <v>18</v>
      </c>
      <c r="G10" s="214">
        <f>VLOOKUP(B10,[1]pivot!$A:$E,5,FALSE)</f>
        <v>3</v>
      </c>
      <c r="H10" s="214">
        <f>VLOOKUP(B10,[1]pivot!$A:$F,6,FALSE)</f>
        <v>11</v>
      </c>
      <c r="I10" s="215">
        <f t="shared" si="0"/>
        <v>102</v>
      </c>
      <c r="J10" s="216"/>
      <c r="K10" s="216"/>
      <c r="L10" s="216"/>
      <c r="M10" s="216"/>
      <c r="N10" s="216"/>
      <c r="O10" s="216"/>
      <c r="P10" s="216"/>
      <c r="Q10" s="216"/>
      <c r="R10" s="215"/>
      <c r="S10" s="215"/>
    </row>
    <row r="11" spans="1:21" x14ac:dyDescent="0.25">
      <c r="A11" s="38"/>
      <c r="B11" s="213" t="s">
        <v>105</v>
      </c>
      <c r="C11" s="214"/>
      <c r="D11" s="214"/>
      <c r="E11" s="214">
        <f>VLOOKUP(B11,[1]pivot!$A:$G,3,FALSE)</f>
        <v>1</v>
      </c>
      <c r="F11" s="214"/>
      <c r="G11" s="214">
        <f>VLOOKUP(B11,[1]pivot!$A:$E,5,FALSE)</f>
        <v>3</v>
      </c>
      <c r="H11" s="214">
        <f>VLOOKUP(B11,[1]pivot!$A:$F,6,FALSE)</f>
        <v>2</v>
      </c>
      <c r="I11" s="215">
        <f t="shared" si="0"/>
        <v>6</v>
      </c>
      <c r="J11" s="216"/>
      <c r="K11" s="216"/>
      <c r="L11" s="216"/>
      <c r="M11" s="216"/>
      <c r="N11" s="216"/>
      <c r="O11" s="216"/>
      <c r="P11" s="216"/>
      <c r="Q11" s="216"/>
      <c r="R11" s="215"/>
      <c r="S11" s="215"/>
    </row>
    <row r="12" spans="1:21" x14ac:dyDescent="0.25">
      <c r="A12" s="38"/>
      <c r="B12" s="213" t="s">
        <v>106</v>
      </c>
      <c r="C12" s="214"/>
      <c r="D12" s="214">
        <v>3</v>
      </c>
      <c r="E12" s="214"/>
      <c r="F12" s="214"/>
      <c r="G12" s="214">
        <f>VLOOKUP(B12,[1]pivot!$A:$E,5,FALSE)</f>
        <v>1</v>
      </c>
      <c r="H12" s="214">
        <f>VLOOKUP(B12,[1]pivot!$A:$F,6,FALSE)</f>
        <v>1</v>
      </c>
      <c r="I12" s="215">
        <f t="shared" si="0"/>
        <v>5</v>
      </c>
      <c r="J12" s="216"/>
      <c r="K12" s="216"/>
      <c r="L12" s="216"/>
      <c r="M12" s="216"/>
      <c r="N12" s="216"/>
      <c r="O12" s="216"/>
      <c r="P12" s="216"/>
      <c r="Q12" s="216"/>
      <c r="R12" s="215"/>
      <c r="S12" s="215"/>
    </row>
    <row r="13" spans="1:21" x14ac:dyDescent="0.25">
      <c r="A13" s="38"/>
      <c r="B13" s="213" t="s">
        <v>107</v>
      </c>
      <c r="C13" s="214"/>
      <c r="D13" s="214"/>
      <c r="E13" s="214"/>
      <c r="F13" s="214"/>
      <c r="G13" s="214"/>
      <c r="H13" s="214"/>
      <c r="I13" s="215">
        <f t="shared" si="0"/>
        <v>0</v>
      </c>
      <c r="J13" s="216"/>
      <c r="K13" s="216"/>
      <c r="L13" s="216"/>
      <c r="M13" s="216"/>
      <c r="N13" s="216"/>
      <c r="O13" s="216"/>
      <c r="P13" s="216"/>
      <c r="Q13" s="216"/>
      <c r="R13" s="215"/>
      <c r="S13" s="215"/>
    </row>
    <row r="14" spans="1:21" x14ac:dyDescent="0.25">
      <c r="A14" s="38"/>
      <c r="B14" s="213" t="s">
        <v>108</v>
      </c>
      <c r="C14" s="214"/>
      <c r="D14" s="214"/>
      <c r="E14" s="214"/>
      <c r="F14" s="214"/>
      <c r="G14" s="214"/>
      <c r="H14" s="214"/>
      <c r="I14" s="215">
        <f t="shared" si="0"/>
        <v>0</v>
      </c>
      <c r="J14" s="216"/>
      <c r="K14" s="216"/>
      <c r="L14" s="216"/>
      <c r="M14" s="216"/>
      <c r="N14" s="216"/>
      <c r="O14" s="216"/>
      <c r="P14" s="216"/>
      <c r="Q14" s="216"/>
      <c r="R14" s="215"/>
      <c r="S14" s="215"/>
    </row>
    <row r="15" spans="1:21" x14ac:dyDescent="0.25">
      <c r="A15" s="38"/>
      <c r="B15" s="213" t="s">
        <v>109</v>
      </c>
      <c r="C15" s="214"/>
      <c r="D15" s="214">
        <v>1</v>
      </c>
      <c r="E15" s="214"/>
      <c r="F15" s="214"/>
      <c r="G15" s="214"/>
      <c r="H15" s="214">
        <f>VLOOKUP(B15,[1]pivot!$A:$F,6,FALSE)</f>
        <v>1</v>
      </c>
      <c r="I15" s="215">
        <f t="shared" si="0"/>
        <v>2</v>
      </c>
      <c r="J15" s="216"/>
      <c r="K15" s="216"/>
      <c r="L15" s="216"/>
      <c r="M15" s="216"/>
      <c r="N15" s="216"/>
      <c r="O15" s="216"/>
      <c r="P15" s="216"/>
      <c r="Q15" s="216"/>
      <c r="R15" s="215"/>
      <c r="S15" s="215"/>
    </row>
    <row r="16" spans="1:21" x14ac:dyDescent="0.25">
      <c r="A16" s="38"/>
      <c r="B16" s="226" t="s">
        <v>452</v>
      </c>
      <c r="C16" s="227"/>
      <c r="D16" s="227"/>
      <c r="E16" s="227"/>
      <c r="F16" s="227"/>
      <c r="G16" s="227"/>
      <c r="H16" s="227"/>
      <c r="I16" s="228"/>
      <c r="J16" s="229"/>
      <c r="K16" s="229"/>
      <c r="L16" s="229"/>
      <c r="M16" s="229"/>
      <c r="N16" s="229"/>
      <c r="O16" s="229"/>
      <c r="P16" s="229"/>
      <c r="Q16" s="229"/>
      <c r="R16" s="228">
        <v>0</v>
      </c>
      <c r="S16" s="228">
        <v>1</v>
      </c>
    </row>
    <row r="17" spans="1:19" x14ac:dyDescent="0.25">
      <c r="A17" s="38"/>
      <c r="B17" s="213" t="s">
        <v>110</v>
      </c>
      <c r="C17" s="214"/>
      <c r="D17" s="214">
        <v>4</v>
      </c>
      <c r="E17" s="214"/>
      <c r="F17" s="214">
        <f>VLOOKUP(B17,[1]pivot!$A:$D,4,FALSE)</f>
        <v>4</v>
      </c>
      <c r="G17" s="214">
        <f>VLOOKUP(B17,[1]pivot!$A:$E,5,FALSE)</f>
        <v>1</v>
      </c>
      <c r="H17" s="214">
        <f>VLOOKUP(B17,[1]pivot!$A:$F,6,FALSE)</f>
        <v>2</v>
      </c>
      <c r="I17" s="215">
        <f t="shared" si="0"/>
        <v>11</v>
      </c>
      <c r="J17" s="216"/>
      <c r="K17" s="216"/>
      <c r="L17" s="216"/>
      <c r="M17" s="216"/>
      <c r="N17" s="216"/>
      <c r="O17" s="216"/>
      <c r="P17" s="216"/>
      <c r="Q17" s="216"/>
      <c r="R17" s="216"/>
      <c r="S17" s="216"/>
    </row>
    <row r="18" spans="1:19" x14ac:dyDescent="0.25">
      <c r="A18" s="38"/>
      <c r="B18" s="213" t="s">
        <v>111</v>
      </c>
      <c r="C18" s="214"/>
      <c r="D18" s="214">
        <v>1</v>
      </c>
      <c r="E18" s="214"/>
      <c r="F18" s="214"/>
      <c r="G18" s="214"/>
      <c r="H18" s="214">
        <f>VLOOKUP(B18,[1]pivot!$A:$F,6,FALSE)</f>
        <v>1</v>
      </c>
      <c r="I18" s="215">
        <f t="shared" si="0"/>
        <v>2</v>
      </c>
      <c r="J18" s="216"/>
      <c r="K18" s="216"/>
      <c r="L18" s="216"/>
      <c r="M18" s="216"/>
      <c r="N18" s="216"/>
      <c r="O18" s="216"/>
      <c r="P18" s="216"/>
      <c r="Q18" s="216"/>
      <c r="R18" s="215"/>
      <c r="S18" s="215"/>
    </row>
    <row r="19" spans="1:19" x14ac:dyDescent="0.25">
      <c r="A19" s="38"/>
      <c r="B19" s="213" t="s">
        <v>112</v>
      </c>
      <c r="C19" s="214">
        <v>1</v>
      </c>
      <c r="D19" s="214">
        <v>67</v>
      </c>
      <c r="E19" s="214">
        <f>VLOOKUP(B19,[1]pivot!$A:$G,3,FALSE)</f>
        <v>6</v>
      </c>
      <c r="F19" s="214">
        <f>VLOOKUP(B19,[1]pivot!$A:$D,4,FALSE)</f>
        <v>11</v>
      </c>
      <c r="G19" s="214">
        <f>VLOOKUP(B19,[1]pivot!$A:$E,5,FALSE)</f>
        <v>5</v>
      </c>
      <c r="H19" s="214">
        <f>VLOOKUP(B19,[1]pivot!$A:$F,6,FALSE)</f>
        <v>5</v>
      </c>
      <c r="I19" s="215">
        <f t="shared" si="0"/>
        <v>95</v>
      </c>
      <c r="J19" s="216"/>
      <c r="K19" s="216"/>
      <c r="L19" s="216"/>
      <c r="M19" s="216"/>
      <c r="N19" s="216"/>
      <c r="O19" s="216"/>
      <c r="P19" s="216"/>
      <c r="Q19" s="216"/>
      <c r="R19" s="215"/>
      <c r="S19" s="215"/>
    </row>
    <row r="20" spans="1:19" x14ac:dyDescent="0.25">
      <c r="A20" s="38"/>
      <c r="B20" s="213" t="s">
        <v>113</v>
      </c>
      <c r="C20" s="214"/>
      <c r="D20" s="214"/>
      <c r="E20" s="214"/>
      <c r="F20" s="214"/>
      <c r="G20" s="214"/>
      <c r="H20" s="214"/>
      <c r="I20" s="215">
        <f t="shared" si="0"/>
        <v>0</v>
      </c>
      <c r="J20" s="216"/>
      <c r="K20" s="216"/>
      <c r="L20" s="216"/>
      <c r="M20" s="216"/>
      <c r="N20" s="216"/>
      <c r="O20" s="216"/>
      <c r="P20" s="216"/>
      <c r="Q20" s="216"/>
      <c r="R20" s="215"/>
      <c r="S20" s="215"/>
    </row>
    <row r="21" spans="1:19" x14ac:dyDescent="0.25">
      <c r="A21" s="38"/>
      <c r="B21" s="213" t="s">
        <v>115</v>
      </c>
      <c r="C21" s="214"/>
      <c r="D21" s="214"/>
      <c r="E21" s="214"/>
      <c r="F21" s="214"/>
      <c r="G21" s="214"/>
      <c r="H21" s="214"/>
      <c r="I21" s="215">
        <f t="shared" si="0"/>
        <v>0</v>
      </c>
      <c r="J21" s="216"/>
      <c r="K21" s="216"/>
      <c r="L21" s="216"/>
      <c r="M21" s="216"/>
      <c r="N21" s="216"/>
      <c r="O21" s="216"/>
      <c r="P21" s="216"/>
      <c r="Q21" s="216"/>
      <c r="R21" s="215"/>
      <c r="S21" s="215"/>
    </row>
    <row r="22" spans="1:19" x14ac:dyDescent="0.25">
      <c r="A22" s="38"/>
      <c r="B22" s="213" t="s">
        <v>116</v>
      </c>
      <c r="C22" s="214"/>
      <c r="D22" s="214"/>
      <c r="E22" s="214">
        <f>VLOOKUP(B22,[1]pivot!$A:$G,3,FALSE)</f>
        <v>2</v>
      </c>
      <c r="F22" s="214"/>
      <c r="G22" s="214"/>
      <c r="H22" s="214">
        <f>VLOOKUP(B22,[1]pivot!$A:$F,6,FALSE)</f>
        <v>4</v>
      </c>
      <c r="I22" s="215">
        <f t="shared" si="0"/>
        <v>6</v>
      </c>
      <c r="J22" s="216"/>
      <c r="K22" s="216"/>
      <c r="L22" s="216"/>
      <c r="M22" s="216"/>
      <c r="N22" s="216"/>
      <c r="O22" s="216"/>
      <c r="P22" s="216"/>
      <c r="Q22" s="216"/>
      <c r="R22" s="215"/>
      <c r="S22" s="215"/>
    </row>
    <row r="23" spans="1:19" x14ac:dyDescent="0.25">
      <c r="A23" s="38"/>
      <c r="B23" s="213" t="s">
        <v>117</v>
      </c>
      <c r="C23" s="214"/>
      <c r="D23" s="214"/>
      <c r="E23" s="214"/>
      <c r="F23" s="214"/>
      <c r="G23" s="214"/>
      <c r="H23" s="214">
        <f>VLOOKUP(B23,[1]pivot!$A:$F,6,FALSE)</f>
        <v>2</v>
      </c>
      <c r="I23" s="215">
        <f t="shared" si="0"/>
        <v>2</v>
      </c>
      <c r="J23" s="216"/>
      <c r="K23" s="216"/>
      <c r="L23" s="216"/>
      <c r="M23" s="216"/>
      <c r="N23" s="216"/>
      <c r="O23" s="216"/>
      <c r="P23" s="216"/>
      <c r="Q23" s="216"/>
      <c r="R23" s="215"/>
      <c r="S23" s="215"/>
    </row>
    <row r="24" spans="1:19" x14ac:dyDescent="0.25">
      <c r="A24" s="38"/>
      <c r="B24" s="213" t="s">
        <v>118</v>
      </c>
      <c r="C24" s="214"/>
      <c r="D24" s="214"/>
      <c r="E24" s="214"/>
      <c r="F24" s="214"/>
      <c r="G24" s="214"/>
      <c r="H24" s="214">
        <f>VLOOKUP(B24,[1]pivot!$A:$F,6,FALSE)</f>
        <v>2</v>
      </c>
      <c r="I24" s="215">
        <f t="shared" si="0"/>
        <v>2</v>
      </c>
      <c r="J24" s="216"/>
      <c r="K24" s="216"/>
      <c r="L24" s="216"/>
      <c r="M24" s="216"/>
      <c r="N24" s="216"/>
      <c r="O24" s="216"/>
      <c r="P24" s="216"/>
      <c r="Q24" s="216"/>
      <c r="R24" s="215"/>
      <c r="S24" s="215"/>
    </row>
    <row r="25" spans="1:19" x14ac:dyDescent="0.25">
      <c r="A25" s="38"/>
      <c r="B25" s="213" t="s">
        <v>119</v>
      </c>
      <c r="C25" s="214"/>
      <c r="D25" s="214"/>
      <c r="E25" s="214"/>
      <c r="F25" s="214"/>
      <c r="G25" s="214">
        <f>VLOOKUP(B25,[1]pivot!$A:$E,5,FALSE)</f>
        <v>1</v>
      </c>
      <c r="H25" s="214"/>
      <c r="I25" s="215">
        <f t="shared" si="0"/>
        <v>1</v>
      </c>
      <c r="J25" s="216"/>
      <c r="K25" s="216"/>
      <c r="L25" s="216"/>
      <c r="M25" s="216"/>
      <c r="N25" s="216"/>
      <c r="O25" s="216"/>
      <c r="P25" s="216"/>
      <c r="Q25" s="216"/>
      <c r="R25" s="215"/>
      <c r="S25" s="215"/>
    </row>
    <row r="26" spans="1:19" x14ac:dyDescent="0.25">
      <c r="A26" s="38"/>
      <c r="B26" s="213" t="s">
        <v>120</v>
      </c>
      <c r="C26" s="214"/>
      <c r="D26" s="214"/>
      <c r="E26" s="214"/>
      <c r="F26" s="214"/>
      <c r="G26" s="214"/>
      <c r="H26" s="214"/>
      <c r="I26" s="215">
        <f t="shared" si="0"/>
        <v>0</v>
      </c>
      <c r="J26" s="216"/>
      <c r="K26" s="216"/>
      <c r="L26" s="216"/>
      <c r="M26" s="216"/>
      <c r="N26" s="216"/>
      <c r="O26" s="216"/>
      <c r="P26" s="216"/>
      <c r="Q26" s="216"/>
      <c r="R26" s="215"/>
      <c r="S26" s="215"/>
    </row>
    <row r="27" spans="1:19" x14ac:dyDescent="0.25">
      <c r="A27" s="38"/>
      <c r="B27" s="213" t="s">
        <v>121</v>
      </c>
      <c r="C27" s="214">
        <v>1</v>
      </c>
      <c r="D27" s="214">
        <v>3</v>
      </c>
      <c r="E27" s="214"/>
      <c r="F27" s="214"/>
      <c r="G27" s="214">
        <f>VLOOKUP(B27,[1]pivot!$A:$E,5,FALSE)</f>
        <v>1</v>
      </c>
      <c r="H27" s="214">
        <f>VLOOKUP(B27,[1]pivot!$A:$F,6,FALSE)</f>
        <v>3</v>
      </c>
      <c r="I27" s="215">
        <f t="shared" si="0"/>
        <v>8</v>
      </c>
      <c r="J27" s="216"/>
      <c r="K27" s="216"/>
      <c r="L27" s="216"/>
      <c r="M27" s="216"/>
      <c r="N27" s="216"/>
      <c r="O27" s="216"/>
      <c r="P27" s="216"/>
      <c r="Q27" s="216"/>
      <c r="R27" s="215"/>
      <c r="S27" s="215"/>
    </row>
    <row r="28" spans="1:19" x14ac:dyDescent="0.25">
      <c r="A28" s="38"/>
      <c r="B28" s="213" t="s">
        <v>122</v>
      </c>
      <c r="C28" s="214"/>
      <c r="D28" s="214">
        <v>1</v>
      </c>
      <c r="E28" s="214">
        <f>VLOOKUP(B28,[1]pivot!$A:$G,3,FALSE)</f>
        <v>4</v>
      </c>
      <c r="F28" s="214">
        <f>VLOOKUP(B28,[1]pivot!$A:$D,4,FALSE)</f>
        <v>1</v>
      </c>
      <c r="G28" s="214">
        <f>VLOOKUP(B28,[1]pivot!$A:$E,5,FALSE)</f>
        <v>1</v>
      </c>
      <c r="H28" s="214">
        <f>VLOOKUP(B28,[1]pivot!$A:$F,6,FALSE)</f>
        <v>8</v>
      </c>
      <c r="I28" s="215">
        <f t="shared" si="0"/>
        <v>15</v>
      </c>
      <c r="J28" s="216"/>
      <c r="K28" s="216"/>
      <c r="L28" s="216"/>
      <c r="M28" s="216"/>
      <c r="N28" s="216"/>
      <c r="O28" s="216"/>
      <c r="P28" s="216"/>
      <c r="Q28" s="216"/>
      <c r="R28" s="215"/>
      <c r="S28" s="215"/>
    </row>
    <row r="29" spans="1:19" x14ac:dyDescent="0.25">
      <c r="A29" s="38"/>
      <c r="B29" s="232" t="s">
        <v>186</v>
      </c>
      <c r="C29" s="233"/>
      <c r="D29" s="233"/>
      <c r="E29" s="233"/>
      <c r="F29" s="233"/>
      <c r="G29" s="233"/>
      <c r="H29" s="233"/>
      <c r="I29" s="231">
        <v>112</v>
      </c>
      <c r="J29" s="234">
        <v>13</v>
      </c>
      <c r="K29" s="234">
        <v>6</v>
      </c>
      <c r="L29" s="234">
        <v>2</v>
      </c>
      <c r="M29" s="234">
        <v>69</v>
      </c>
      <c r="N29" s="234">
        <v>1</v>
      </c>
      <c r="O29" s="234">
        <v>2</v>
      </c>
      <c r="P29" s="234">
        <v>1</v>
      </c>
      <c r="Q29" s="234">
        <v>11</v>
      </c>
      <c r="R29" s="231"/>
      <c r="S29" s="231"/>
    </row>
    <row r="30" spans="1:19" x14ac:dyDescent="0.25">
      <c r="A30" s="38"/>
      <c r="B30" s="213" t="s">
        <v>123</v>
      </c>
      <c r="C30" s="214"/>
      <c r="D30" s="214">
        <v>1</v>
      </c>
      <c r="E30" s="214"/>
      <c r="F30" s="214"/>
      <c r="G30" s="214">
        <f>VLOOKUP(B30,[1]pivot!$A:$E,5,FALSE)</f>
        <v>1</v>
      </c>
      <c r="H30" s="214">
        <f>VLOOKUP(B30,[1]pivot!$A:$F,6,FALSE)</f>
        <v>1</v>
      </c>
      <c r="I30" s="215">
        <f t="shared" si="0"/>
        <v>3</v>
      </c>
      <c r="J30" s="216"/>
      <c r="K30" s="216"/>
      <c r="L30" s="216"/>
      <c r="M30" s="216"/>
      <c r="N30" s="216"/>
      <c r="O30" s="216"/>
      <c r="P30" s="216"/>
      <c r="Q30" s="216"/>
      <c r="R30" s="215"/>
      <c r="S30" s="215"/>
    </row>
    <row r="31" spans="1:19" x14ac:dyDescent="0.25">
      <c r="A31" s="38"/>
      <c r="B31" s="213" t="s">
        <v>124</v>
      </c>
      <c r="C31" s="214"/>
      <c r="D31" s="214"/>
      <c r="E31" s="214"/>
      <c r="F31" s="214"/>
      <c r="G31" s="214"/>
      <c r="H31" s="214">
        <f>VLOOKUP(B31,[1]pivot!$A:$F,6,FALSE)</f>
        <v>2</v>
      </c>
      <c r="I31" s="215">
        <f t="shared" si="0"/>
        <v>2</v>
      </c>
      <c r="J31" s="216"/>
      <c r="K31" s="216"/>
      <c r="L31" s="216"/>
      <c r="M31" s="216"/>
      <c r="N31" s="216"/>
      <c r="O31" s="216"/>
      <c r="P31" s="216"/>
      <c r="Q31" s="216"/>
      <c r="R31" s="215"/>
      <c r="S31" s="215"/>
    </row>
    <row r="32" spans="1:19" x14ac:dyDescent="0.25">
      <c r="A32" s="38"/>
      <c r="B32" s="213" t="s">
        <v>125</v>
      </c>
      <c r="C32" s="214"/>
      <c r="D32" s="214"/>
      <c r="E32" s="214"/>
      <c r="F32" s="214">
        <f>VLOOKUP(B32,[1]pivot!$A:$D,4,FALSE)</f>
        <v>2</v>
      </c>
      <c r="G32" s="214"/>
      <c r="H32" s="214"/>
      <c r="I32" s="215">
        <f t="shared" si="0"/>
        <v>2</v>
      </c>
      <c r="J32" s="216"/>
      <c r="K32" s="216"/>
      <c r="L32" s="216"/>
      <c r="M32" s="216"/>
      <c r="N32" s="216"/>
      <c r="O32" s="216"/>
      <c r="P32" s="216"/>
      <c r="Q32" s="216"/>
      <c r="R32" s="215"/>
      <c r="S32" s="215"/>
    </row>
    <row r="33" spans="1:19" x14ac:dyDescent="0.25">
      <c r="A33" s="38"/>
      <c r="B33" s="213" t="s">
        <v>126</v>
      </c>
      <c r="C33" s="214">
        <v>1</v>
      </c>
      <c r="D33" s="214">
        <v>9</v>
      </c>
      <c r="E33" s="214">
        <f>VLOOKUP(B33,[1]pivot!$A:$G,3,FALSE)</f>
        <v>2</v>
      </c>
      <c r="F33" s="214">
        <f>VLOOKUP(B33,[1]pivot!$A:$D,4,FALSE)</f>
        <v>1</v>
      </c>
      <c r="G33" s="214">
        <f>VLOOKUP(B33,[1]pivot!$A:$E,5,FALSE)</f>
        <v>1</v>
      </c>
      <c r="H33" s="214">
        <f>VLOOKUP(B33,[1]pivot!$A:$F,6,FALSE)</f>
        <v>1</v>
      </c>
      <c r="I33" s="215">
        <f t="shared" si="0"/>
        <v>15</v>
      </c>
      <c r="J33" s="216"/>
      <c r="K33" s="216"/>
      <c r="L33" s="216"/>
      <c r="M33" s="216"/>
      <c r="N33" s="216"/>
      <c r="O33" s="216"/>
      <c r="P33" s="216"/>
      <c r="Q33" s="216"/>
      <c r="R33" s="215"/>
      <c r="S33" s="215"/>
    </row>
    <row r="34" spans="1:19" x14ac:dyDescent="0.25">
      <c r="A34" s="38"/>
      <c r="B34" s="213" t="s">
        <v>127</v>
      </c>
      <c r="C34" s="214"/>
      <c r="D34" s="214"/>
      <c r="E34" s="214"/>
      <c r="F34" s="214"/>
      <c r="G34" s="214"/>
      <c r="H34" s="214">
        <f>VLOOKUP(B34,[1]pivot!$A:$F,6,FALSE)</f>
        <v>2</v>
      </c>
      <c r="I34" s="215">
        <f t="shared" si="0"/>
        <v>2</v>
      </c>
      <c r="J34" s="216"/>
      <c r="K34" s="216"/>
      <c r="L34" s="216"/>
      <c r="M34" s="216"/>
      <c r="N34" s="216"/>
      <c r="O34" s="216"/>
      <c r="P34" s="216"/>
      <c r="Q34" s="216"/>
      <c r="R34" s="215"/>
      <c r="S34" s="215"/>
    </row>
    <row r="35" spans="1:19" x14ac:dyDescent="0.25">
      <c r="A35" s="38"/>
      <c r="B35" s="213" t="s">
        <v>128</v>
      </c>
      <c r="C35" s="214"/>
      <c r="D35" s="214"/>
      <c r="E35" s="214"/>
      <c r="F35" s="214"/>
      <c r="G35" s="214"/>
      <c r="H35" s="214"/>
      <c r="I35" s="215">
        <f t="shared" si="0"/>
        <v>0</v>
      </c>
      <c r="J35" s="216"/>
      <c r="K35" s="216"/>
      <c r="L35" s="216"/>
      <c r="M35" s="216"/>
      <c r="N35" s="216"/>
      <c r="O35" s="216"/>
      <c r="P35" s="216"/>
      <c r="Q35" s="216"/>
      <c r="R35" s="215"/>
      <c r="S35" s="215"/>
    </row>
    <row r="36" spans="1:19" x14ac:dyDescent="0.25">
      <c r="A36" s="38"/>
      <c r="B36" s="213" t="s">
        <v>155</v>
      </c>
      <c r="C36" s="214"/>
      <c r="D36" s="214"/>
      <c r="E36" s="214">
        <f>VLOOKUP(B36,[1]pivot!$A:$G,3,FALSE)</f>
        <v>2</v>
      </c>
      <c r="F36" s="214"/>
      <c r="G36" s="214">
        <f>VLOOKUP(B36,[1]pivot!$A:$E,5,FALSE)</f>
        <v>1</v>
      </c>
      <c r="H36" s="214"/>
      <c r="I36" s="215">
        <f t="shared" si="0"/>
        <v>3</v>
      </c>
      <c r="J36" s="216"/>
      <c r="K36" s="216"/>
      <c r="L36" s="216"/>
      <c r="M36" s="216"/>
      <c r="N36" s="216"/>
      <c r="O36" s="216"/>
      <c r="P36" s="216"/>
      <c r="Q36" s="216"/>
      <c r="R36" s="215"/>
      <c r="S36" s="215"/>
    </row>
    <row r="37" spans="1:19" x14ac:dyDescent="0.25">
      <c r="A37" s="38"/>
      <c r="B37" s="213" t="s">
        <v>156</v>
      </c>
      <c r="C37" s="214"/>
      <c r="D37" s="214">
        <v>1</v>
      </c>
      <c r="E37" s="214"/>
      <c r="F37" s="214"/>
      <c r="G37" s="214">
        <f>VLOOKUP(B37,[1]pivot!$A:$E,5,FALSE)</f>
        <v>2</v>
      </c>
      <c r="H37" s="214">
        <f>VLOOKUP(B37,[1]pivot!$A:$F,6,FALSE)</f>
        <v>3</v>
      </c>
      <c r="I37" s="215">
        <f t="shared" si="0"/>
        <v>6</v>
      </c>
      <c r="J37" s="216"/>
      <c r="K37" s="216"/>
      <c r="L37" s="216"/>
      <c r="M37" s="216"/>
      <c r="N37" s="216"/>
      <c r="O37" s="216"/>
      <c r="P37" s="216"/>
      <c r="Q37" s="216"/>
      <c r="R37" s="215"/>
      <c r="S37" s="215"/>
    </row>
    <row r="38" spans="1:19" x14ac:dyDescent="0.25">
      <c r="A38" s="38"/>
      <c r="B38" s="213" t="s">
        <v>131</v>
      </c>
      <c r="C38" s="214"/>
      <c r="D38" s="214">
        <v>3</v>
      </c>
      <c r="E38" s="214">
        <f>VLOOKUP(B38,[1]pivot!$A:$G,3,FALSE)</f>
        <v>1</v>
      </c>
      <c r="F38" s="214"/>
      <c r="G38" s="214">
        <f>VLOOKUP(B38,[1]pivot!$A:$E,5,FALSE)</f>
        <v>1</v>
      </c>
      <c r="H38" s="214">
        <f>VLOOKUP(B38,[1]pivot!$A:$F,6,FALSE)</f>
        <v>1</v>
      </c>
      <c r="I38" s="215">
        <f t="shared" si="0"/>
        <v>6</v>
      </c>
      <c r="J38" s="216"/>
      <c r="K38" s="216"/>
      <c r="L38" s="216"/>
      <c r="M38" s="216"/>
      <c r="N38" s="216"/>
      <c r="O38" s="216"/>
      <c r="P38" s="216"/>
      <c r="Q38" s="216"/>
      <c r="R38" s="215"/>
      <c r="S38" s="215"/>
    </row>
    <row r="39" spans="1:19" x14ac:dyDescent="0.25">
      <c r="A39" s="38"/>
      <c r="B39" s="213" t="s">
        <v>132</v>
      </c>
      <c r="C39" s="214"/>
      <c r="D39" s="214"/>
      <c r="E39" s="214"/>
      <c r="F39" s="214"/>
      <c r="G39" s="214"/>
      <c r="H39" s="214"/>
      <c r="I39" s="215">
        <f t="shared" si="0"/>
        <v>0</v>
      </c>
      <c r="J39" s="216"/>
      <c r="K39" s="216"/>
      <c r="L39" s="216"/>
      <c r="M39" s="216"/>
      <c r="N39" s="216"/>
      <c r="O39" s="216"/>
      <c r="P39" s="216"/>
      <c r="Q39" s="216"/>
      <c r="R39" s="215"/>
      <c r="S39" s="215"/>
    </row>
    <row r="40" spans="1:19" x14ac:dyDescent="0.25">
      <c r="A40" s="38"/>
      <c r="B40" s="213" t="s">
        <v>133</v>
      </c>
      <c r="C40" s="214"/>
      <c r="D40" s="214">
        <v>1</v>
      </c>
      <c r="E40" s="214">
        <f>VLOOKUP(B40,[1]pivot!$A:$G,3,FALSE)</f>
        <v>2</v>
      </c>
      <c r="F40" s="214">
        <f>VLOOKUP(B40,[1]pivot!$A:$D,4,FALSE)</f>
        <v>2</v>
      </c>
      <c r="G40" s="214"/>
      <c r="H40" s="214">
        <f>VLOOKUP(B40,[1]pivot!$A:$F,6,FALSE)</f>
        <v>4</v>
      </c>
      <c r="I40" s="215">
        <f t="shared" si="0"/>
        <v>9</v>
      </c>
      <c r="J40" s="216"/>
      <c r="K40" s="216"/>
      <c r="L40" s="216"/>
      <c r="M40" s="216"/>
      <c r="N40" s="216"/>
      <c r="O40" s="216"/>
      <c r="P40" s="216"/>
      <c r="Q40" s="216"/>
      <c r="R40" s="215"/>
      <c r="S40" s="215"/>
    </row>
    <row r="41" spans="1:19" x14ac:dyDescent="0.25">
      <c r="A41" s="63"/>
      <c r="B41" s="213" t="s">
        <v>134</v>
      </c>
      <c r="C41" s="214">
        <v>1</v>
      </c>
      <c r="D41" s="214">
        <v>14</v>
      </c>
      <c r="E41" s="214"/>
      <c r="F41" s="214"/>
      <c r="G41" s="214">
        <f>VLOOKUP(B41,[1]pivot!$A:$E,5,FALSE)</f>
        <v>1</v>
      </c>
      <c r="H41" s="214">
        <f>VLOOKUP(B41,[1]pivot!$A:$F,6,FALSE)</f>
        <v>9</v>
      </c>
      <c r="I41" s="215">
        <f t="shared" si="0"/>
        <v>25</v>
      </c>
      <c r="J41" s="216"/>
      <c r="K41" s="216"/>
      <c r="L41" s="216"/>
      <c r="M41" s="216"/>
      <c r="N41" s="216"/>
      <c r="O41" s="216"/>
      <c r="P41" s="216"/>
      <c r="Q41" s="216"/>
      <c r="R41" s="215"/>
      <c r="S41" s="215"/>
    </row>
    <row r="42" spans="1:19" x14ac:dyDescent="0.25">
      <c r="A42" s="63"/>
      <c r="B42" s="226" t="s">
        <v>453</v>
      </c>
      <c r="C42" s="227"/>
      <c r="D42" s="227"/>
      <c r="E42" s="227"/>
      <c r="F42" s="227"/>
      <c r="G42" s="227"/>
      <c r="H42" s="227"/>
      <c r="I42" s="228"/>
      <c r="J42" s="229"/>
      <c r="K42" s="229"/>
      <c r="L42" s="229"/>
      <c r="M42" s="229"/>
      <c r="N42" s="229"/>
      <c r="O42" s="229"/>
      <c r="P42" s="229"/>
      <c r="Q42" s="229"/>
      <c r="R42" s="228">
        <v>29</v>
      </c>
      <c r="S42" s="228">
        <v>9</v>
      </c>
    </row>
    <row r="43" spans="1:19" x14ac:dyDescent="0.25">
      <c r="A43" s="38"/>
      <c r="B43" s="213" t="s">
        <v>135</v>
      </c>
      <c r="C43" s="214"/>
      <c r="D43" s="214">
        <v>3</v>
      </c>
      <c r="E43" s="214">
        <f>VLOOKUP(B43,[1]pivot!$A:$G,3,FALSE)</f>
        <v>1</v>
      </c>
      <c r="F43" s="214">
        <f>VLOOKUP(B43,[1]pivot!$A:$D,4,FALSE)</f>
        <v>2</v>
      </c>
      <c r="G43" s="214"/>
      <c r="H43" s="214">
        <f>VLOOKUP(B43,[1]pivot!$A:$F,6,FALSE)</f>
        <v>4</v>
      </c>
      <c r="I43" s="215">
        <f>SUM(C43:H43)</f>
        <v>10</v>
      </c>
      <c r="J43" s="216"/>
      <c r="K43" s="216"/>
      <c r="L43" s="216"/>
      <c r="M43" s="216"/>
      <c r="N43" s="216"/>
      <c r="O43" s="216"/>
      <c r="P43" s="216"/>
      <c r="Q43" s="216"/>
      <c r="R43" s="216"/>
      <c r="S43" s="216"/>
    </row>
    <row r="44" spans="1:19" x14ac:dyDescent="0.25">
      <c r="A44" s="38"/>
      <c r="B44" s="213" t="s">
        <v>136</v>
      </c>
      <c r="C44" s="214"/>
      <c r="D44" s="214">
        <v>2</v>
      </c>
      <c r="E44" s="214"/>
      <c r="F44" s="214"/>
      <c r="G44" s="214">
        <f>VLOOKUP(B44,[1]pivot!$A:$E,5,FALSE)</f>
        <v>2</v>
      </c>
      <c r="H44" s="214"/>
      <c r="I44" s="215">
        <f t="shared" si="0"/>
        <v>4</v>
      </c>
      <c r="J44" s="216"/>
      <c r="K44" s="216"/>
      <c r="L44" s="216"/>
      <c r="M44" s="216"/>
      <c r="N44" s="216"/>
      <c r="O44" s="216"/>
      <c r="P44" s="216"/>
      <c r="Q44" s="216"/>
      <c r="R44" s="215"/>
      <c r="S44" s="215"/>
    </row>
    <row r="45" spans="1:19" x14ac:dyDescent="0.25">
      <c r="A45" s="38"/>
      <c r="B45" s="213" t="s">
        <v>137</v>
      </c>
      <c r="C45" s="214"/>
      <c r="D45" s="214">
        <v>1</v>
      </c>
      <c r="E45" s="214">
        <f>VLOOKUP(B45,[1]pivot!$A:$G,3,FALSE)</f>
        <v>1</v>
      </c>
      <c r="F45" s="214"/>
      <c r="G45" s="214">
        <f>VLOOKUP(B45,[1]pivot!$A:$E,5,FALSE)</f>
        <v>1</v>
      </c>
      <c r="H45" s="214">
        <f>VLOOKUP(B45,[1]pivot!$A:$F,6,FALSE)</f>
        <v>1</v>
      </c>
      <c r="I45" s="215">
        <f t="shared" si="0"/>
        <v>4</v>
      </c>
      <c r="J45" s="216"/>
      <c r="K45" s="216"/>
      <c r="L45" s="216"/>
      <c r="M45" s="216"/>
      <c r="N45" s="216"/>
      <c r="O45" s="216"/>
      <c r="P45" s="216"/>
      <c r="Q45" s="216"/>
      <c r="R45" s="215"/>
      <c r="S45" s="215"/>
    </row>
    <row r="46" spans="1:19" x14ac:dyDescent="0.25">
      <c r="A46" s="118"/>
      <c r="B46" s="213" t="s">
        <v>139</v>
      </c>
      <c r="C46" s="214"/>
      <c r="D46" s="214">
        <v>2</v>
      </c>
      <c r="E46" s="214"/>
      <c r="F46" s="214">
        <f>VLOOKUP(B46,[1]pivot!$A:$D,4,FALSE)</f>
        <v>1</v>
      </c>
      <c r="G46" s="214">
        <f>VLOOKUP(B46,[1]pivot!$A:$E,5,FALSE)</f>
        <v>2</v>
      </c>
      <c r="H46" s="214">
        <f>VLOOKUP(B46,[1]pivot!$A:$F,6,FALSE)</f>
        <v>2</v>
      </c>
      <c r="I46" s="215">
        <f t="shared" si="0"/>
        <v>7</v>
      </c>
      <c r="J46" s="216"/>
      <c r="K46" s="216"/>
      <c r="L46" s="216"/>
      <c r="M46" s="216"/>
      <c r="N46" s="216"/>
      <c r="O46" s="216"/>
      <c r="P46" s="216"/>
      <c r="Q46" s="216"/>
      <c r="R46" s="215"/>
      <c r="S46" s="215"/>
    </row>
    <row r="47" spans="1:19" x14ac:dyDescent="0.25">
      <c r="B47" s="218" t="s">
        <v>140</v>
      </c>
      <c r="C47" s="219"/>
      <c r="D47" s="219">
        <v>1</v>
      </c>
      <c r="E47" s="214"/>
      <c r="F47" s="214"/>
      <c r="G47" s="214">
        <f>VLOOKUP(B47,[1]pivot!$A:$E,5,FALSE)</f>
        <v>1</v>
      </c>
      <c r="H47" s="214"/>
      <c r="I47" s="215">
        <f t="shared" si="0"/>
        <v>2</v>
      </c>
      <c r="J47" s="216"/>
      <c r="K47" s="216"/>
      <c r="L47" s="216"/>
      <c r="M47" s="216"/>
      <c r="N47" s="216"/>
      <c r="O47" s="216"/>
      <c r="P47" s="216"/>
      <c r="Q47" s="216"/>
      <c r="R47" s="215"/>
      <c r="S47" s="215"/>
    </row>
    <row r="48" spans="1:19" x14ac:dyDescent="0.25">
      <c r="B48" s="218" t="s">
        <v>141</v>
      </c>
      <c r="C48" s="219"/>
      <c r="D48" s="219">
        <v>1</v>
      </c>
      <c r="E48" s="214"/>
      <c r="F48" s="214"/>
      <c r="G48" s="214">
        <f>VLOOKUP(B48,[1]pivot!$A:$E,5,FALSE)</f>
        <v>1</v>
      </c>
      <c r="H48" s="214">
        <f>VLOOKUP(B48,[1]pivot!$A:$F,6,FALSE)</f>
        <v>2</v>
      </c>
      <c r="I48" s="215">
        <f t="shared" si="0"/>
        <v>4</v>
      </c>
      <c r="J48" s="216"/>
      <c r="K48" s="216"/>
      <c r="L48" s="216"/>
      <c r="M48" s="216"/>
      <c r="N48" s="216"/>
      <c r="O48" s="216"/>
      <c r="P48" s="216"/>
      <c r="Q48" s="216"/>
      <c r="R48" s="215"/>
      <c r="S48" s="215"/>
    </row>
    <row r="49" spans="2:19" x14ac:dyDescent="0.25">
      <c r="B49" s="218" t="s">
        <v>142</v>
      </c>
      <c r="C49" s="219"/>
      <c r="D49" s="219"/>
      <c r="E49" s="214"/>
      <c r="F49" s="214"/>
      <c r="G49" s="214">
        <f>VLOOKUP(B49,[1]pivot!$A:$E,5,FALSE)</f>
        <v>2</v>
      </c>
      <c r="H49" s="214">
        <f>VLOOKUP(B49,[1]pivot!$A:$F,6,FALSE)</f>
        <v>1</v>
      </c>
      <c r="I49" s="215">
        <f t="shared" si="0"/>
        <v>3</v>
      </c>
      <c r="J49" s="216"/>
      <c r="K49" s="216"/>
      <c r="L49" s="216"/>
      <c r="M49" s="216"/>
      <c r="N49" s="216"/>
      <c r="O49" s="216"/>
      <c r="P49" s="216"/>
      <c r="Q49" s="216"/>
      <c r="R49" s="215"/>
      <c r="S49" s="215"/>
    </row>
    <row r="50" spans="2:19" ht="41.25" customHeight="1" x14ac:dyDescent="0.25">
      <c r="B50" s="220" t="s">
        <v>21</v>
      </c>
      <c r="C50" s="221">
        <v>14</v>
      </c>
      <c r="D50" s="221">
        <v>192</v>
      </c>
      <c r="E50" s="221">
        <f>SUM(E4:E49)</f>
        <v>35</v>
      </c>
      <c r="F50" s="221">
        <f>SUM(F4:F49)</f>
        <v>43</v>
      </c>
      <c r="G50" s="221">
        <f>SUM(G4:G49)</f>
        <v>41</v>
      </c>
      <c r="H50" s="221">
        <f>SUM(H4:H49)</f>
        <v>91</v>
      </c>
      <c r="I50" s="222">
        <f>SUM(C50:H50)</f>
        <v>416</v>
      </c>
      <c r="J50" s="223"/>
      <c r="K50" s="216"/>
      <c r="L50" s="216"/>
      <c r="M50" s="216"/>
      <c r="N50" s="216"/>
      <c r="O50" s="216"/>
      <c r="P50" s="216"/>
      <c r="Q50" s="216"/>
      <c r="R50" s="215"/>
      <c r="S50" s="21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2"/>
  <sheetViews>
    <sheetView zoomScale="70" zoomScaleNormal="70" workbookViewId="0">
      <pane xSplit="1" ySplit="2" topLeftCell="B3" activePane="bottomRight" state="frozen"/>
      <selection pane="topRight" activeCell="P36" sqref="P36"/>
      <selection pane="bottomLeft" activeCell="P36" sqref="P36"/>
      <selection pane="bottomRight" activeCell="F59" sqref="A2:F59"/>
    </sheetView>
  </sheetViews>
  <sheetFormatPr defaultColWidth="15" defaultRowHeight="15.75" x14ac:dyDescent="0.25"/>
  <cols>
    <col min="1" max="1" width="41" style="29" customWidth="1"/>
    <col min="2" max="6" width="15" style="29"/>
    <col min="7" max="7" width="4" style="29" customWidth="1"/>
    <col min="8" max="16384" width="15" style="29"/>
  </cols>
  <sheetData>
    <row r="1" spans="1:6" ht="21" x14ac:dyDescent="0.35">
      <c r="A1" s="33" t="s">
        <v>187</v>
      </c>
      <c r="B1" s="62"/>
      <c r="C1" s="136"/>
      <c r="D1" s="62"/>
      <c r="E1" s="62"/>
      <c r="F1" s="62"/>
    </row>
    <row r="2" spans="1:6" ht="78.75" x14ac:dyDescent="0.25">
      <c r="A2" s="235" t="s">
        <v>188</v>
      </c>
      <c r="B2" s="236" t="s">
        <v>189</v>
      </c>
      <c r="C2" s="236" t="s">
        <v>190</v>
      </c>
      <c r="D2" s="236" t="s">
        <v>191</v>
      </c>
      <c r="E2" s="236" t="s">
        <v>192</v>
      </c>
      <c r="F2" s="236" t="s">
        <v>193</v>
      </c>
    </row>
    <row r="3" spans="1:6" x14ac:dyDescent="0.25">
      <c r="A3" s="216" t="s">
        <v>91</v>
      </c>
      <c r="B3" s="215">
        <v>16</v>
      </c>
      <c r="C3" s="215">
        <v>3</v>
      </c>
      <c r="D3" s="215"/>
      <c r="E3" s="215"/>
      <c r="F3" s="215">
        <v>19</v>
      </c>
    </row>
    <row r="4" spans="1:6" s="62" customFormat="1" x14ac:dyDescent="0.25">
      <c r="A4" s="216" t="s">
        <v>95</v>
      </c>
      <c r="B4" s="215">
        <v>48</v>
      </c>
      <c r="C4" s="215">
        <v>12</v>
      </c>
      <c r="D4" s="215">
        <v>1</v>
      </c>
      <c r="E4" s="215">
        <v>2</v>
      </c>
      <c r="F4" s="237">
        <v>63</v>
      </c>
    </row>
    <row r="5" spans="1:6" x14ac:dyDescent="0.25">
      <c r="A5" s="216" t="s">
        <v>98</v>
      </c>
      <c r="B5" s="215">
        <v>19</v>
      </c>
      <c r="C5" s="215"/>
      <c r="D5" s="215"/>
      <c r="E5" s="215"/>
      <c r="F5" s="215">
        <v>19</v>
      </c>
    </row>
    <row r="6" spans="1:6" x14ac:dyDescent="0.25">
      <c r="A6" s="216" t="s">
        <v>99</v>
      </c>
      <c r="B6" s="215">
        <v>38</v>
      </c>
      <c r="C6" s="215"/>
      <c r="D6" s="215"/>
      <c r="E6" s="215">
        <v>1</v>
      </c>
      <c r="F6" s="215">
        <v>39</v>
      </c>
    </row>
    <row r="7" spans="1:6" x14ac:dyDescent="0.25">
      <c r="A7" s="216" t="s">
        <v>100</v>
      </c>
      <c r="B7" s="215">
        <v>27</v>
      </c>
      <c r="C7" s="215">
        <v>1</v>
      </c>
      <c r="D7" s="215"/>
      <c r="E7" s="215"/>
      <c r="F7" s="215">
        <v>28</v>
      </c>
    </row>
    <row r="8" spans="1:6" x14ac:dyDescent="0.25">
      <c r="A8" s="216" t="s">
        <v>101</v>
      </c>
      <c r="B8" s="215">
        <v>125</v>
      </c>
      <c r="C8" s="215">
        <v>18</v>
      </c>
      <c r="D8" s="215">
        <v>3</v>
      </c>
      <c r="E8" s="215">
        <v>1</v>
      </c>
      <c r="F8" s="215">
        <v>147</v>
      </c>
    </row>
    <row r="9" spans="1:6" x14ac:dyDescent="0.25">
      <c r="A9" s="216" t="s">
        <v>103</v>
      </c>
      <c r="B9" s="215">
        <v>317</v>
      </c>
      <c r="C9" s="215">
        <v>32</v>
      </c>
      <c r="D9" s="215">
        <v>5</v>
      </c>
      <c r="E9" s="215">
        <v>6</v>
      </c>
      <c r="F9" s="215">
        <v>360</v>
      </c>
    </row>
    <row r="10" spans="1:6" x14ac:dyDescent="0.25">
      <c r="A10" s="216" t="s">
        <v>105</v>
      </c>
      <c r="B10" s="215">
        <v>52</v>
      </c>
      <c r="C10" s="215">
        <v>19</v>
      </c>
      <c r="D10" s="215">
        <v>4</v>
      </c>
      <c r="E10" s="215"/>
      <c r="F10" s="215">
        <v>75</v>
      </c>
    </row>
    <row r="11" spans="1:6" x14ac:dyDescent="0.25">
      <c r="A11" s="216" t="s">
        <v>106</v>
      </c>
      <c r="B11" s="215">
        <v>22</v>
      </c>
      <c r="C11" s="215">
        <v>3</v>
      </c>
      <c r="D11" s="215"/>
      <c r="E11" s="215"/>
      <c r="F11" s="215">
        <v>25</v>
      </c>
    </row>
    <row r="12" spans="1:6" x14ac:dyDescent="0.25">
      <c r="A12" s="216" t="s">
        <v>107</v>
      </c>
      <c r="B12" s="215">
        <v>7</v>
      </c>
      <c r="C12" s="215"/>
      <c r="D12" s="215"/>
      <c r="E12" s="215"/>
      <c r="F12" s="215">
        <v>7</v>
      </c>
    </row>
    <row r="13" spans="1:6" x14ac:dyDescent="0.25">
      <c r="A13" s="216" t="s">
        <v>108</v>
      </c>
      <c r="B13" s="215">
        <v>3</v>
      </c>
      <c r="C13" s="215">
        <v>1</v>
      </c>
      <c r="D13" s="215"/>
      <c r="E13" s="215"/>
      <c r="F13" s="215">
        <v>4</v>
      </c>
    </row>
    <row r="14" spans="1:6" x14ac:dyDescent="0.25">
      <c r="A14" s="216" t="s">
        <v>109</v>
      </c>
      <c r="B14" s="215">
        <v>14</v>
      </c>
      <c r="C14" s="215">
        <v>2</v>
      </c>
      <c r="D14" s="215">
        <v>1</v>
      </c>
      <c r="E14" s="215"/>
      <c r="F14" s="215">
        <v>17</v>
      </c>
    </row>
    <row r="15" spans="1:6" x14ac:dyDescent="0.25">
      <c r="A15" s="216" t="s">
        <v>110</v>
      </c>
      <c r="B15" s="215">
        <v>26</v>
      </c>
      <c r="C15" s="215">
        <v>9</v>
      </c>
      <c r="D15" s="215">
        <v>2</v>
      </c>
      <c r="E15" s="215"/>
      <c r="F15" s="215">
        <v>37</v>
      </c>
    </row>
    <row r="16" spans="1:6" x14ac:dyDescent="0.25">
      <c r="A16" s="216" t="s">
        <v>111</v>
      </c>
      <c r="B16" s="215">
        <v>16</v>
      </c>
      <c r="C16" s="215">
        <v>2</v>
      </c>
      <c r="D16" s="215">
        <v>1</v>
      </c>
      <c r="E16" s="215"/>
      <c r="F16" s="215">
        <v>19</v>
      </c>
    </row>
    <row r="17" spans="1:6" x14ac:dyDescent="0.25">
      <c r="A17" s="216" t="s">
        <v>112</v>
      </c>
      <c r="B17" s="215">
        <v>338</v>
      </c>
      <c r="C17" s="215">
        <v>34</v>
      </c>
      <c r="D17" s="215">
        <v>15</v>
      </c>
      <c r="E17" s="215">
        <v>6</v>
      </c>
      <c r="F17" s="215">
        <v>393</v>
      </c>
    </row>
    <row r="18" spans="1:6" x14ac:dyDescent="0.25">
      <c r="A18" s="216" t="s">
        <v>113</v>
      </c>
      <c r="B18" s="215">
        <v>1</v>
      </c>
      <c r="C18" s="215"/>
      <c r="D18" s="215"/>
      <c r="E18" s="215"/>
      <c r="F18" s="215">
        <v>1</v>
      </c>
    </row>
    <row r="19" spans="1:6" x14ac:dyDescent="0.25">
      <c r="A19" s="216" t="s">
        <v>115</v>
      </c>
      <c r="B19" s="215"/>
      <c r="C19" s="215">
        <v>3</v>
      </c>
      <c r="D19" s="215"/>
      <c r="E19" s="215"/>
      <c r="F19" s="215">
        <v>3</v>
      </c>
    </row>
    <row r="20" spans="1:6" x14ac:dyDescent="0.25">
      <c r="A20" s="216" t="s">
        <v>194</v>
      </c>
      <c r="B20" s="215">
        <v>1</v>
      </c>
      <c r="C20" s="215"/>
      <c r="D20" s="215"/>
      <c r="E20" s="215"/>
      <c r="F20" s="215">
        <v>1</v>
      </c>
    </row>
    <row r="21" spans="1:6" x14ac:dyDescent="0.25">
      <c r="A21" s="216" t="s">
        <v>116</v>
      </c>
      <c r="B21" s="215">
        <v>5</v>
      </c>
      <c r="C21" s="215">
        <v>2</v>
      </c>
      <c r="D21" s="215">
        <v>1</v>
      </c>
      <c r="E21" s="215">
        <v>2</v>
      </c>
      <c r="F21" s="215">
        <v>10</v>
      </c>
    </row>
    <row r="22" spans="1:6" x14ac:dyDescent="0.25">
      <c r="A22" s="216" t="s">
        <v>117</v>
      </c>
      <c r="B22" s="215">
        <v>1</v>
      </c>
      <c r="C22" s="215">
        <v>2</v>
      </c>
      <c r="D22" s="215"/>
      <c r="E22" s="215"/>
      <c r="F22" s="215">
        <v>3</v>
      </c>
    </row>
    <row r="23" spans="1:6" x14ac:dyDescent="0.25">
      <c r="A23" s="216" t="s">
        <v>118</v>
      </c>
      <c r="B23" s="215">
        <v>18</v>
      </c>
      <c r="C23" s="215">
        <v>2</v>
      </c>
      <c r="D23" s="215"/>
      <c r="E23" s="215"/>
      <c r="F23" s="215">
        <v>20</v>
      </c>
    </row>
    <row r="24" spans="1:6" x14ac:dyDescent="0.25">
      <c r="A24" s="216" t="s">
        <v>119</v>
      </c>
      <c r="B24" s="215">
        <v>10</v>
      </c>
      <c r="C24" s="215">
        <v>8</v>
      </c>
      <c r="D24" s="215"/>
      <c r="E24" s="215"/>
      <c r="F24" s="215">
        <v>18</v>
      </c>
    </row>
    <row r="25" spans="1:6" x14ac:dyDescent="0.25">
      <c r="A25" s="216" t="s">
        <v>120</v>
      </c>
      <c r="B25" s="215">
        <v>8</v>
      </c>
      <c r="C25" s="215">
        <v>2</v>
      </c>
      <c r="D25" s="215"/>
      <c r="E25" s="215"/>
      <c r="F25" s="215">
        <v>10</v>
      </c>
    </row>
    <row r="26" spans="1:6" x14ac:dyDescent="0.25">
      <c r="A26" s="216" t="s">
        <v>121</v>
      </c>
      <c r="B26" s="215">
        <v>90</v>
      </c>
      <c r="C26" s="215">
        <v>16</v>
      </c>
      <c r="D26" s="215">
        <v>2</v>
      </c>
      <c r="E26" s="215">
        <v>2</v>
      </c>
      <c r="F26" s="215">
        <v>110</v>
      </c>
    </row>
    <row r="27" spans="1:6" x14ac:dyDescent="0.25">
      <c r="A27" s="216" t="s">
        <v>122</v>
      </c>
      <c r="B27" s="215">
        <v>66</v>
      </c>
      <c r="C27" s="215">
        <v>24</v>
      </c>
      <c r="D27" s="215">
        <v>4</v>
      </c>
      <c r="E27" s="215"/>
      <c r="F27" s="215">
        <v>94</v>
      </c>
    </row>
    <row r="28" spans="1:6" x14ac:dyDescent="0.25">
      <c r="A28" s="216" t="s">
        <v>123</v>
      </c>
      <c r="B28" s="215">
        <v>10</v>
      </c>
      <c r="C28" s="215"/>
      <c r="D28" s="215"/>
      <c r="E28" s="215"/>
      <c r="F28" s="215">
        <v>10</v>
      </c>
    </row>
    <row r="29" spans="1:6" x14ac:dyDescent="0.25">
      <c r="A29" s="216" t="s">
        <v>124</v>
      </c>
      <c r="B29" s="215">
        <v>35</v>
      </c>
      <c r="C29" s="215">
        <v>22</v>
      </c>
      <c r="D29" s="215"/>
      <c r="E29" s="215">
        <v>1</v>
      </c>
      <c r="F29" s="215">
        <v>58</v>
      </c>
    </row>
    <row r="30" spans="1:6" x14ac:dyDescent="0.25">
      <c r="A30" s="216" t="s">
        <v>125</v>
      </c>
      <c r="B30" s="215">
        <v>4</v>
      </c>
      <c r="C30" s="215"/>
      <c r="D30" s="215"/>
      <c r="E30" s="215"/>
      <c r="F30" s="215">
        <v>4</v>
      </c>
    </row>
    <row r="31" spans="1:6" x14ac:dyDescent="0.25">
      <c r="A31" s="216" t="s">
        <v>126</v>
      </c>
      <c r="B31" s="215">
        <v>49</v>
      </c>
      <c r="C31" s="215">
        <v>2</v>
      </c>
      <c r="D31" s="215">
        <v>2</v>
      </c>
      <c r="E31" s="215">
        <v>1</v>
      </c>
      <c r="F31" s="215">
        <v>54</v>
      </c>
    </row>
    <row r="32" spans="1:6" x14ac:dyDescent="0.25">
      <c r="A32" s="216" t="s">
        <v>127</v>
      </c>
      <c r="B32" s="215">
        <v>19</v>
      </c>
      <c r="C32" s="215">
        <v>8</v>
      </c>
      <c r="D32" s="215">
        <v>1</v>
      </c>
      <c r="E32" s="215">
        <v>2</v>
      </c>
      <c r="F32" s="215">
        <v>30</v>
      </c>
    </row>
    <row r="33" spans="1:7" x14ac:dyDescent="0.25">
      <c r="A33" s="216" t="s">
        <v>128</v>
      </c>
      <c r="B33" s="215">
        <v>1</v>
      </c>
      <c r="C33" s="215"/>
      <c r="D33" s="215"/>
      <c r="E33" s="215">
        <v>1</v>
      </c>
      <c r="F33" s="215">
        <v>2</v>
      </c>
    </row>
    <row r="34" spans="1:7" x14ac:dyDescent="0.25">
      <c r="A34" s="216" t="s">
        <v>155</v>
      </c>
      <c r="B34" s="215">
        <v>14</v>
      </c>
      <c r="C34" s="215"/>
      <c r="D34" s="215"/>
      <c r="E34" s="215"/>
      <c r="F34" s="215">
        <v>14</v>
      </c>
    </row>
    <row r="35" spans="1:7" x14ac:dyDescent="0.25">
      <c r="A35" s="216" t="s">
        <v>156</v>
      </c>
      <c r="B35" s="215">
        <v>54</v>
      </c>
      <c r="C35" s="215">
        <v>8</v>
      </c>
      <c r="D35" s="215"/>
      <c r="E35" s="215"/>
      <c r="F35" s="215">
        <v>62</v>
      </c>
    </row>
    <row r="36" spans="1:7" x14ac:dyDescent="0.25">
      <c r="A36" s="216" t="s">
        <v>131</v>
      </c>
      <c r="B36" s="215">
        <v>9</v>
      </c>
      <c r="C36" s="215">
        <v>3</v>
      </c>
      <c r="D36" s="215"/>
      <c r="E36" s="215"/>
      <c r="F36" s="215">
        <v>12</v>
      </c>
    </row>
    <row r="37" spans="1:7" x14ac:dyDescent="0.25">
      <c r="A37" s="216" t="s">
        <v>132</v>
      </c>
      <c r="B37" s="215">
        <v>9</v>
      </c>
      <c r="C37" s="215"/>
      <c r="D37" s="215"/>
      <c r="E37" s="215"/>
      <c r="F37" s="215">
        <v>9</v>
      </c>
    </row>
    <row r="38" spans="1:7" x14ac:dyDescent="0.25">
      <c r="A38" s="216" t="s">
        <v>133</v>
      </c>
      <c r="B38" s="215">
        <v>17</v>
      </c>
      <c r="C38" s="215">
        <v>3</v>
      </c>
      <c r="D38" s="215"/>
      <c r="E38" s="215"/>
      <c r="F38" s="215">
        <v>20</v>
      </c>
    </row>
    <row r="39" spans="1:7" x14ac:dyDescent="0.25">
      <c r="A39" s="216" t="s">
        <v>134</v>
      </c>
      <c r="B39" s="215">
        <v>60</v>
      </c>
      <c r="C39" s="215">
        <v>10</v>
      </c>
      <c r="D39" s="215">
        <v>1</v>
      </c>
      <c r="E39" s="215">
        <v>5</v>
      </c>
      <c r="F39" s="215">
        <v>76</v>
      </c>
    </row>
    <row r="40" spans="1:7" x14ac:dyDescent="0.25">
      <c r="A40" s="216" t="s">
        <v>135</v>
      </c>
      <c r="B40" s="215">
        <v>88</v>
      </c>
      <c r="C40" s="215">
        <v>12</v>
      </c>
      <c r="D40" s="215"/>
      <c r="E40" s="215"/>
      <c r="F40" s="215">
        <v>100</v>
      </c>
    </row>
    <row r="41" spans="1:7" x14ac:dyDescent="0.25">
      <c r="A41" s="216" t="s">
        <v>136</v>
      </c>
      <c r="B41" s="215">
        <v>11</v>
      </c>
      <c r="C41" s="215">
        <v>3</v>
      </c>
      <c r="D41" s="215"/>
      <c r="E41" s="215"/>
      <c r="F41" s="215">
        <v>14</v>
      </c>
    </row>
    <row r="42" spans="1:7" x14ac:dyDescent="0.25">
      <c r="A42" s="216" t="s">
        <v>137</v>
      </c>
      <c r="B42" s="215">
        <v>35</v>
      </c>
      <c r="C42" s="215">
        <v>1</v>
      </c>
      <c r="D42" s="215">
        <v>1</v>
      </c>
      <c r="E42" s="215"/>
      <c r="F42" s="215">
        <v>37</v>
      </c>
    </row>
    <row r="43" spans="1:7" x14ac:dyDescent="0.25">
      <c r="A43" s="216" t="s">
        <v>138</v>
      </c>
      <c r="B43" s="215">
        <v>1</v>
      </c>
      <c r="C43" s="215"/>
      <c r="D43" s="215"/>
      <c r="E43" s="215"/>
      <c r="F43" s="215">
        <v>1</v>
      </c>
      <c r="G43" s="114"/>
    </row>
    <row r="44" spans="1:7" x14ac:dyDescent="0.25">
      <c r="A44" s="216" t="s">
        <v>139</v>
      </c>
      <c r="B44" s="215">
        <v>53</v>
      </c>
      <c r="C44" s="215">
        <v>9</v>
      </c>
      <c r="D44" s="215">
        <v>1</v>
      </c>
      <c r="E44" s="215">
        <v>1</v>
      </c>
      <c r="F44" s="215">
        <v>64</v>
      </c>
    </row>
    <row r="45" spans="1:7" x14ac:dyDescent="0.25">
      <c r="A45" s="216" t="s">
        <v>140</v>
      </c>
      <c r="B45" s="215">
        <v>9</v>
      </c>
      <c r="C45" s="215">
        <v>5</v>
      </c>
      <c r="D45" s="215"/>
      <c r="E45" s="215"/>
      <c r="F45" s="215">
        <v>14</v>
      </c>
      <c r="G45" s="31"/>
    </row>
    <row r="46" spans="1:7" x14ac:dyDescent="0.25">
      <c r="A46" s="216" t="s">
        <v>141</v>
      </c>
      <c r="B46" s="215">
        <v>10</v>
      </c>
      <c r="C46" s="215">
        <v>2</v>
      </c>
      <c r="D46" s="215"/>
      <c r="E46" s="215">
        <v>1</v>
      </c>
      <c r="F46" s="215">
        <v>13</v>
      </c>
    </row>
    <row r="47" spans="1:7" x14ac:dyDescent="0.25">
      <c r="A47" s="216" t="s">
        <v>142</v>
      </c>
      <c r="B47" s="215">
        <v>4</v>
      </c>
      <c r="C47" s="215"/>
      <c r="D47" s="215"/>
      <c r="E47" s="215"/>
      <c r="F47" s="215">
        <v>4</v>
      </c>
    </row>
    <row r="48" spans="1:7" x14ac:dyDescent="0.25">
      <c r="A48" s="238" t="s">
        <v>157</v>
      </c>
      <c r="B48" s="230">
        <v>7</v>
      </c>
      <c r="C48" s="230"/>
      <c r="D48" s="230"/>
      <c r="E48" s="230"/>
      <c r="F48" s="230">
        <v>7</v>
      </c>
    </row>
    <row r="49" spans="1:8" x14ac:dyDescent="0.25">
      <c r="A49" s="238" t="s">
        <v>158</v>
      </c>
      <c r="B49" s="230">
        <v>31</v>
      </c>
      <c r="C49" s="230">
        <v>3</v>
      </c>
      <c r="D49" s="230">
        <v>1</v>
      </c>
      <c r="E49" s="230">
        <v>2</v>
      </c>
      <c r="F49" s="230">
        <v>37</v>
      </c>
    </row>
    <row r="50" spans="1:8" x14ac:dyDescent="0.25">
      <c r="A50" s="238" t="s">
        <v>159</v>
      </c>
      <c r="B50" s="230">
        <v>9</v>
      </c>
      <c r="C50" s="230">
        <v>2</v>
      </c>
      <c r="D50" s="230"/>
      <c r="E50" s="230">
        <v>1</v>
      </c>
      <c r="F50" s="230">
        <v>12</v>
      </c>
    </row>
    <row r="51" spans="1:8" x14ac:dyDescent="0.25">
      <c r="A51" s="238" t="s">
        <v>160</v>
      </c>
      <c r="B51" s="230">
        <v>389</v>
      </c>
      <c r="C51" s="230">
        <v>97</v>
      </c>
      <c r="D51" s="230">
        <v>26</v>
      </c>
      <c r="E51" s="230">
        <v>38</v>
      </c>
      <c r="F51" s="230">
        <v>550</v>
      </c>
    </row>
    <row r="52" spans="1:8" x14ac:dyDescent="0.25">
      <c r="A52" s="238" t="s">
        <v>195</v>
      </c>
      <c r="B52" s="230"/>
      <c r="C52" s="230">
        <v>1</v>
      </c>
      <c r="D52" s="230"/>
      <c r="E52" s="230"/>
      <c r="F52" s="230">
        <v>1</v>
      </c>
    </row>
    <row r="53" spans="1:8" x14ac:dyDescent="0.25">
      <c r="A53" s="238" t="s">
        <v>162</v>
      </c>
      <c r="B53" s="230">
        <v>12</v>
      </c>
      <c r="C53" s="230"/>
      <c r="D53" s="230">
        <v>1</v>
      </c>
      <c r="E53" s="230">
        <v>2</v>
      </c>
      <c r="F53" s="230">
        <v>15</v>
      </c>
    </row>
    <row r="54" spans="1:8" x14ac:dyDescent="0.25">
      <c r="A54" s="239" t="s">
        <v>164</v>
      </c>
      <c r="B54" s="240">
        <v>2</v>
      </c>
      <c r="C54" s="240"/>
      <c r="D54" s="240"/>
      <c r="E54" s="240">
        <v>1</v>
      </c>
      <c r="F54" s="240">
        <v>3</v>
      </c>
    </row>
    <row r="55" spans="1:8" x14ac:dyDescent="0.25">
      <c r="A55" s="239" t="s">
        <v>165</v>
      </c>
      <c r="B55" s="240">
        <v>2</v>
      </c>
      <c r="C55" s="240">
        <v>1</v>
      </c>
      <c r="D55" s="240"/>
      <c r="E55" s="240"/>
      <c r="F55" s="240">
        <v>3</v>
      </c>
    </row>
    <row r="56" spans="1:8" x14ac:dyDescent="0.25">
      <c r="A56" s="239" t="s">
        <v>166</v>
      </c>
      <c r="B56" s="240">
        <v>6</v>
      </c>
      <c r="C56" s="240">
        <v>8</v>
      </c>
      <c r="D56" s="240"/>
      <c r="E56" s="240"/>
      <c r="F56" s="240">
        <v>14</v>
      </c>
    </row>
    <row r="57" spans="1:8" x14ac:dyDescent="0.25">
      <c r="A57" s="239" t="s">
        <v>167</v>
      </c>
      <c r="B57" s="240">
        <v>3</v>
      </c>
      <c r="C57" s="240">
        <v>1</v>
      </c>
      <c r="D57" s="240"/>
      <c r="E57" s="240"/>
      <c r="F57" s="240">
        <v>4</v>
      </c>
    </row>
    <row r="58" spans="1:8" x14ac:dyDescent="0.25">
      <c r="A58" s="239" t="s">
        <v>168</v>
      </c>
      <c r="B58" s="240">
        <v>174</v>
      </c>
      <c r="C58" s="240">
        <v>42</v>
      </c>
      <c r="D58" s="240">
        <v>1</v>
      </c>
      <c r="E58" s="240">
        <v>13</v>
      </c>
      <c r="F58" s="240">
        <v>230</v>
      </c>
    </row>
    <row r="59" spans="1:8" x14ac:dyDescent="0.25">
      <c r="A59" s="235"/>
      <c r="B59" s="241">
        <f>SUM(B3:B58)</f>
        <v>2395</v>
      </c>
      <c r="C59" s="241">
        <f t="shared" ref="C59:F59" si="0">SUM(C3:C58)</f>
        <v>438</v>
      </c>
      <c r="D59" s="241">
        <f t="shared" si="0"/>
        <v>74</v>
      </c>
      <c r="E59" s="241">
        <f t="shared" si="0"/>
        <v>89</v>
      </c>
      <c r="F59" s="241">
        <f t="shared" si="0"/>
        <v>2996</v>
      </c>
      <c r="G59" s="32"/>
      <c r="H59" s="116" t="s">
        <v>196</v>
      </c>
    </row>
    <row r="60" spans="1:8" x14ac:dyDescent="0.25">
      <c r="G60" s="116"/>
      <c r="H60" s="116" t="s">
        <v>197</v>
      </c>
    </row>
    <row r="61" spans="1:8" x14ac:dyDescent="0.25">
      <c r="H61" s="116" t="s">
        <v>198</v>
      </c>
    </row>
    <row r="62" spans="1:8" x14ac:dyDescent="0.25">
      <c r="H62" s="116" t="s">
        <v>199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2"/>
  <sheetViews>
    <sheetView zoomScale="70" zoomScaleNormal="70" workbookViewId="0">
      <selection activeCell="A6" sqref="A6"/>
    </sheetView>
  </sheetViews>
  <sheetFormatPr defaultColWidth="8.7109375" defaultRowHeight="15" x14ac:dyDescent="0.25"/>
  <cols>
    <col min="1" max="1" width="40.28515625" style="35" bestFit="1" customWidth="1"/>
    <col min="2" max="3" width="13.7109375" style="35" customWidth="1"/>
    <col min="4" max="16384" width="8.7109375" style="35"/>
  </cols>
  <sheetData>
    <row r="1" spans="1:3" ht="21" x14ac:dyDescent="0.35">
      <c r="A1" s="34" t="s">
        <v>200</v>
      </c>
    </row>
    <row r="2" spans="1:3" x14ac:dyDescent="0.25">
      <c r="B2" s="144"/>
      <c r="C2" s="144"/>
    </row>
    <row r="3" spans="1:3" s="59" customFormat="1" ht="78.75" x14ac:dyDescent="0.25">
      <c r="A3" s="145" t="s">
        <v>86</v>
      </c>
      <c r="B3" s="146" t="s">
        <v>191</v>
      </c>
      <c r="C3" s="147" t="s">
        <v>190</v>
      </c>
    </row>
    <row r="4" spans="1:3" s="37" customFormat="1" ht="15.75" x14ac:dyDescent="0.25">
      <c r="A4" s="158" t="s">
        <v>91</v>
      </c>
      <c r="B4" s="159"/>
      <c r="C4" s="160">
        <v>3</v>
      </c>
    </row>
    <row r="5" spans="1:3" s="37" customFormat="1" ht="15.75" x14ac:dyDescent="0.25">
      <c r="A5" s="148" t="s">
        <v>95</v>
      </c>
      <c r="B5" s="30">
        <v>1</v>
      </c>
      <c r="C5" s="149">
        <v>12</v>
      </c>
    </row>
    <row r="6" spans="1:3" s="37" customFormat="1" ht="15.75" x14ac:dyDescent="0.25">
      <c r="A6" s="148" t="s">
        <v>98</v>
      </c>
      <c r="B6" s="30"/>
      <c r="C6" s="149"/>
    </row>
    <row r="7" spans="1:3" s="37" customFormat="1" ht="15.75" x14ac:dyDescent="0.25">
      <c r="A7" s="148" t="s">
        <v>99</v>
      </c>
      <c r="B7" s="30"/>
      <c r="C7" s="149"/>
    </row>
    <row r="8" spans="1:3" s="37" customFormat="1" ht="15.75" x14ac:dyDescent="0.25">
      <c r="A8" s="148" t="s">
        <v>100</v>
      </c>
      <c r="B8" s="30"/>
      <c r="C8" s="149">
        <v>1</v>
      </c>
    </row>
    <row r="9" spans="1:3" s="37" customFormat="1" ht="15.75" x14ac:dyDescent="0.25">
      <c r="A9" s="148" t="s">
        <v>101</v>
      </c>
      <c r="B9" s="30">
        <v>3</v>
      </c>
      <c r="C9" s="149">
        <v>18</v>
      </c>
    </row>
    <row r="10" spans="1:3" s="37" customFormat="1" ht="15.75" x14ac:dyDescent="0.25">
      <c r="A10" s="148" t="s">
        <v>103</v>
      </c>
      <c r="B10" s="30">
        <v>5</v>
      </c>
      <c r="C10" s="149">
        <v>32</v>
      </c>
    </row>
    <row r="11" spans="1:3" s="37" customFormat="1" ht="15.75" x14ac:dyDescent="0.25">
      <c r="A11" s="148" t="s">
        <v>105</v>
      </c>
      <c r="B11" s="30">
        <v>4</v>
      </c>
      <c r="C11" s="149">
        <v>19</v>
      </c>
    </row>
    <row r="12" spans="1:3" s="37" customFormat="1" ht="15.75" x14ac:dyDescent="0.25">
      <c r="A12" s="148" t="s">
        <v>106</v>
      </c>
      <c r="B12" s="30"/>
      <c r="C12" s="149">
        <v>3</v>
      </c>
    </row>
    <row r="13" spans="1:3" s="37" customFormat="1" ht="15.75" x14ac:dyDescent="0.25">
      <c r="A13" s="148" t="s">
        <v>107</v>
      </c>
      <c r="B13" s="30"/>
      <c r="C13" s="149"/>
    </row>
    <row r="14" spans="1:3" s="37" customFormat="1" ht="15.75" x14ac:dyDescent="0.25">
      <c r="A14" s="148" t="s">
        <v>108</v>
      </c>
      <c r="B14" s="30"/>
      <c r="C14" s="149">
        <v>1</v>
      </c>
    </row>
    <row r="15" spans="1:3" s="37" customFormat="1" ht="15.75" x14ac:dyDescent="0.25">
      <c r="A15" s="148" t="s">
        <v>109</v>
      </c>
      <c r="B15" s="30">
        <v>1</v>
      </c>
      <c r="C15" s="149">
        <v>2</v>
      </c>
    </row>
    <row r="16" spans="1:3" s="37" customFormat="1" ht="15.75" x14ac:dyDescent="0.25">
      <c r="A16" s="148" t="s">
        <v>110</v>
      </c>
      <c r="B16" s="30">
        <v>2</v>
      </c>
      <c r="C16" s="149">
        <v>9</v>
      </c>
    </row>
    <row r="17" spans="1:3" s="37" customFormat="1" ht="15.75" x14ac:dyDescent="0.25">
      <c r="A17" s="148" t="s">
        <v>111</v>
      </c>
      <c r="B17" s="30">
        <v>1</v>
      </c>
      <c r="C17" s="149">
        <v>2</v>
      </c>
    </row>
    <row r="18" spans="1:3" s="37" customFormat="1" ht="15.75" x14ac:dyDescent="0.25">
      <c r="A18" s="148" t="s">
        <v>112</v>
      </c>
      <c r="B18" s="30">
        <v>15</v>
      </c>
      <c r="C18" s="149">
        <v>34</v>
      </c>
    </row>
    <row r="19" spans="1:3" s="37" customFormat="1" ht="15.75" x14ac:dyDescent="0.25">
      <c r="A19" s="148" t="s">
        <v>113</v>
      </c>
      <c r="B19" s="30"/>
      <c r="C19" s="149"/>
    </row>
    <row r="20" spans="1:3" s="37" customFormat="1" ht="15.75" x14ac:dyDescent="0.25">
      <c r="A20" s="148" t="s">
        <v>115</v>
      </c>
      <c r="B20" s="30"/>
      <c r="C20" s="149">
        <v>3</v>
      </c>
    </row>
    <row r="21" spans="1:3" s="37" customFormat="1" ht="15.75" x14ac:dyDescent="0.25">
      <c r="A21" s="148" t="s">
        <v>194</v>
      </c>
      <c r="B21" s="30"/>
      <c r="C21" s="149"/>
    </row>
    <row r="22" spans="1:3" s="37" customFormat="1" ht="15.75" x14ac:dyDescent="0.25">
      <c r="A22" s="148" t="s">
        <v>116</v>
      </c>
      <c r="B22" s="30">
        <v>1</v>
      </c>
      <c r="C22" s="149">
        <v>2</v>
      </c>
    </row>
    <row r="23" spans="1:3" s="37" customFormat="1" ht="15.75" x14ac:dyDescent="0.25">
      <c r="A23" s="148" t="s">
        <v>117</v>
      </c>
      <c r="B23" s="30"/>
      <c r="C23" s="149">
        <v>2</v>
      </c>
    </row>
    <row r="24" spans="1:3" s="37" customFormat="1" ht="15.75" x14ac:dyDescent="0.25">
      <c r="A24" s="148" t="s">
        <v>118</v>
      </c>
      <c r="B24" s="30"/>
      <c r="C24" s="149">
        <v>2</v>
      </c>
    </row>
    <row r="25" spans="1:3" s="37" customFormat="1" ht="15.75" x14ac:dyDescent="0.25">
      <c r="A25" s="148" t="s">
        <v>119</v>
      </c>
      <c r="B25" s="30"/>
      <c r="C25" s="149">
        <v>8</v>
      </c>
    </row>
    <row r="26" spans="1:3" s="37" customFormat="1" ht="15.75" x14ac:dyDescent="0.25">
      <c r="A26" s="148" t="s">
        <v>120</v>
      </c>
      <c r="B26" s="30"/>
      <c r="C26" s="149">
        <v>2</v>
      </c>
    </row>
    <row r="27" spans="1:3" s="37" customFormat="1" ht="15.75" x14ac:dyDescent="0.25">
      <c r="A27" s="148" t="s">
        <v>121</v>
      </c>
      <c r="B27" s="30">
        <v>2</v>
      </c>
      <c r="C27" s="149">
        <v>16</v>
      </c>
    </row>
    <row r="28" spans="1:3" s="37" customFormat="1" ht="15.75" x14ac:dyDescent="0.25">
      <c r="A28" s="148" t="s">
        <v>122</v>
      </c>
      <c r="B28" s="30">
        <v>4</v>
      </c>
      <c r="C28" s="149">
        <v>24</v>
      </c>
    </row>
    <row r="29" spans="1:3" s="37" customFormat="1" ht="15.75" x14ac:dyDescent="0.25">
      <c r="A29" s="148" t="s">
        <v>123</v>
      </c>
      <c r="B29" s="30"/>
      <c r="C29" s="149"/>
    </row>
    <row r="30" spans="1:3" s="37" customFormat="1" ht="15.75" x14ac:dyDescent="0.25">
      <c r="A30" s="148" t="s">
        <v>124</v>
      </c>
      <c r="B30" s="30"/>
      <c r="C30" s="149">
        <v>22</v>
      </c>
    </row>
    <row r="31" spans="1:3" s="37" customFormat="1" ht="15.75" x14ac:dyDescent="0.25">
      <c r="A31" s="148" t="s">
        <v>125</v>
      </c>
      <c r="B31" s="30"/>
      <c r="C31" s="149"/>
    </row>
    <row r="32" spans="1:3" s="37" customFormat="1" ht="15.75" x14ac:dyDescent="0.25">
      <c r="A32" s="148" t="s">
        <v>126</v>
      </c>
      <c r="B32" s="30">
        <v>2</v>
      </c>
      <c r="C32" s="149">
        <v>2</v>
      </c>
    </row>
    <row r="33" spans="1:4" s="37" customFormat="1" ht="15.75" x14ac:dyDescent="0.25">
      <c r="A33" s="148" t="s">
        <v>127</v>
      </c>
      <c r="B33" s="30">
        <v>1</v>
      </c>
      <c r="C33" s="149">
        <v>8</v>
      </c>
    </row>
    <row r="34" spans="1:4" s="37" customFormat="1" ht="15.75" x14ac:dyDescent="0.25">
      <c r="A34" s="148" t="s">
        <v>128</v>
      </c>
      <c r="B34" s="30"/>
      <c r="C34" s="149"/>
    </row>
    <row r="35" spans="1:4" s="37" customFormat="1" ht="15.75" x14ac:dyDescent="0.25">
      <c r="A35" s="148" t="s">
        <v>155</v>
      </c>
      <c r="B35" s="30"/>
      <c r="C35" s="149"/>
    </row>
    <row r="36" spans="1:4" s="37" customFormat="1" ht="15.75" x14ac:dyDescent="0.25">
      <c r="A36" s="148" t="s">
        <v>156</v>
      </c>
      <c r="B36" s="30"/>
      <c r="C36" s="149">
        <v>8</v>
      </c>
    </row>
    <row r="37" spans="1:4" s="37" customFormat="1" ht="15.75" x14ac:dyDescent="0.25">
      <c r="A37" s="148" t="s">
        <v>131</v>
      </c>
      <c r="B37" s="30"/>
      <c r="C37" s="149">
        <v>3</v>
      </c>
    </row>
    <row r="38" spans="1:4" s="37" customFormat="1" ht="15.75" x14ac:dyDescent="0.25">
      <c r="A38" s="148" t="s">
        <v>132</v>
      </c>
      <c r="B38" s="30"/>
      <c r="C38" s="149"/>
    </row>
    <row r="39" spans="1:4" s="37" customFormat="1" ht="15.75" x14ac:dyDescent="0.25">
      <c r="A39" s="148" t="s">
        <v>133</v>
      </c>
      <c r="B39" s="30"/>
      <c r="C39" s="149">
        <v>3</v>
      </c>
    </row>
    <row r="40" spans="1:4" s="37" customFormat="1" ht="15.75" x14ac:dyDescent="0.25">
      <c r="A40" s="148" t="s">
        <v>134</v>
      </c>
      <c r="B40" s="30">
        <v>1</v>
      </c>
      <c r="C40" s="149">
        <v>10</v>
      </c>
    </row>
    <row r="41" spans="1:4" s="37" customFormat="1" ht="15.75" x14ac:dyDescent="0.25">
      <c r="A41" s="148" t="s">
        <v>135</v>
      </c>
      <c r="B41" s="30"/>
      <c r="C41" s="149">
        <v>12</v>
      </c>
    </row>
    <row r="42" spans="1:4" s="37" customFormat="1" ht="15.75" x14ac:dyDescent="0.25">
      <c r="A42" s="148" t="s">
        <v>136</v>
      </c>
      <c r="B42" s="30"/>
      <c r="C42" s="149">
        <v>3</v>
      </c>
    </row>
    <row r="43" spans="1:4" s="37" customFormat="1" ht="15.75" x14ac:dyDescent="0.25">
      <c r="A43" s="148" t="s">
        <v>137</v>
      </c>
      <c r="B43" s="30">
        <v>1</v>
      </c>
      <c r="C43" s="149">
        <v>1</v>
      </c>
    </row>
    <row r="44" spans="1:4" s="37" customFormat="1" ht="15.75" x14ac:dyDescent="0.25">
      <c r="A44" s="148" t="s">
        <v>138</v>
      </c>
      <c r="B44" s="115"/>
      <c r="C44" s="150"/>
      <c r="D44" s="117"/>
    </row>
    <row r="45" spans="1:4" s="37" customFormat="1" ht="15.75" x14ac:dyDescent="0.25">
      <c r="A45" s="148" t="s">
        <v>139</v>
      </c>
      <c r="B45" s="30">
        <v>1</v>
      </c>
      <c r="C45" s="149">
        <v>9</v>
      </c>
    </row>
    <row r="46" spans="1:4" s="37" customFormat="1" ht="15.75" x14ac:dyDescent="0.25">
      <c r="A46" s="148" t="s">
        <v>140</v>
      </c>
      <c r="B46" s="30"/>
      <c r="C46" s="149">
        <v>5</v>
      </c>
    </row>
    <row r="47" spans="1:4" s="37" customFormat="1" ht="15.75" x14ac:dyDescent="0.25">
      <c r="A47" s="148" t="s">
        <v>141</v>
      </c>
      <c r="B47" s="30"/>
      <c r="C47" s="149">
        <v>2</v>
      </c>
    </row>
    <row r="48" spans="1:4" s="37" customFormat="1" ht="15.75" x14ac:dyDescent="0.25">
      <c r="A48" s="148" t="s">
        <v>142</v>
      </c>
      <c r="B48" s="30"/>
      <c r="C48" s="149"/>
    </row>
    <row r="49" spans="1:3" s="37" customFormat="1" ht="15.75" x14ac:dyDescent="0.25">
      <c r="A49" s="161" t="s">
        <v>157</v>
      </c>
      <c r="B49" s="188"/>
      <c r="C49" s="163"/>
    </row>
    <row r="50" spans="1:3" s="37" customFormat="1" ht="15.75" x14ac:dyDescent="0.25">
      <c r="A50" s="161" t="s">
        <v>158</v>
      </c>
      <c r="B50" s="188">
        <v>1</v>
      </c>
      <c r="C50" s="163">
        <v>3</v>
      </c>
    </row>
    <row r="51" spans="1:3" s="37" customFormat="1" ht="15.75" x14ac:dyDescent="0.25">
      <c r="A51" s="161" t="s">
        <v>159</v>
      </c>
      <c r="B51" s="188"/>
      <c r="C51" s="163">
        <v>2</v>
      </c>
    </row>
    <row r="52" spans="1:3" s="37" customFormat="1" ht="15.75" x14ac:dyDescent="0.25">
      <c r="A52" s="161" t="s">
        <v>160</v>
      </c>
      <c r="B52" s="188">
        <v>26</v>
      </c>
      <c r="C52" s="163">
        <v>97</v>
      </c>
    </row>
    <row r="53" spans="1:3" s="37" customFormat="1" ht="15.75" x14ac:dyDescent="0.25">
      <c r="A53" s="161" t="s">
        <v>195</v>
      </c>
      <c r="B53" s="188"/>
      <c r="C53" s="163">
        <v>1</v>
      </c>
    </row>
    <row r="54" spans="1:3" s="37" customFormat="1" ht="15.75" x14ac:dyDescent="0.25">
      <c r="A54" s="161" t="s">
        <v>162</v>
      </c>
      <c r="B54" s="188">
        <v>1</v>
      </c>
      <c r="C54" s="163"/>
    </row>
    <row r="55" spans="1:3" s="37" customFormat="1" ht="15.75" x14ac:dyDescent="0.25">
      <c r="A55" s="162" t="s">
        <v>164</v>
      </c>
      <c r="B55" s="164"/>
      <c r="C55" s="164"/>
    </row>
    <row r="56" spans="1:3" s="37" customFormat="1" ht="15.75" x14ac:dyDescent="0.25">
      <c r="A56" s="162" t="s">
        <v>165</v>
      </c>
      <c r="B56" s="164"/>
      <c r="C56" s="164">
        <v>1</v>
      </c>
    </row>
    <row r="57" spans="1:3" s="37" customFormat="1" ht="15.75" x14ac:dyDescent="0.25">
      <c r="A57" s="162" t="s">
        <v>166</v>
      </c>
      <c r="B57" s="164"/>
      <c r="C57" s="164">
        <v>8</v>
      </c>
    </row>
    <row r="58" spans="1:3" s="37" customFormat="1" ht="15.75" x14ac:dyDescent="0.25">
      <c r="A58" s="162" t="s">
        <v>167</v>
      </c>
      <c r="B58" s="164"/>
      <c r="C58" s="164">
        <v>1</v>
      </c>
    </row>
    <row r="59" spans="1:3" s="37" customFormat="1" ht="15.75" x14ac:dyDescent="0.25">
      <c r="A59" s="162" t="s">
        <v>168</v>
      </c>
      <c r="B59" s="164">
        <v>1</v>
      </c>
      <c r="C59" s="164">
        <v>42</v>
      </c>
    </row>
    <row r="60" spans="1:3" s="37" customFormat="1" ht="15.75" x14ac:dyDescent="0.25">
      <c r="A60" s="145" t="s">
        <v>21</v>
      </c>
      <c r="B60" s="111">
        <f>SUM(B4:B59)</f>
        <v>74</v>
      </c>
      <c r="C60" s="151">
        <f>SUM(C4:C59)</f>
        <v>438</v>
      </c>
    </row>
    <row r="61" spans="1:3" s="37" customFormat="1" ht="15.75" x14ac:dyDescent="0.25"/>
    <row r="62" spans="1:3" s="37" customFormat="1" ht="15.75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B155"/>
  <sheetViews>
    <sheetView zoomScaleNormal="100" workbookViewId="0">
      <pane ySplit="1" topLeftCell="A2" activePane="bottomLeft" state="frozen"/>
      <selection activeCell="I3" sqref="I3"/>
      <selection pane="bottomLeft" activeCell="F146" sqref="F146"/>
    </sheetView>
  </sheetViews>
  <sheetFormatPr defaultColWidth="8.7109375" defaultRowHeight="15.75" x14ac:dyDescent="0.25"/>
  <cols>
    <col min="1" max="1" width="1.7109375" style="15" customWidth="1"/>
    <col min="2" max="2" width="17" style="15" customWidth="1"/>
    <col min="3" max="3" width="44.140625" style="20" customWidth="1"/>
    <col min="4" max="4" width="12.85546875" style="20" customWidth="1"/>
    <col min="5" max="5" width="13.7109375" style="20" customWidth="1"/>
    <col min="6" max="16384" width="8.7109375" style="20"/>
  </cols>
  <sheetData>
    <row r="1" spans="1:16382" ht="21" x14ac:dyDescent="0.35">
      <c r="A1" s="40" t="s">
        <v>201</v>
      </c>
    </row>
    <row r="2" spans="1:16382" ht="9" customHeight="1" thickBot="1" x14ac:dyDescent="0.3">
      <c r="A2" s="41"/>
      <c r="B2" s="42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  <c r="XEW2" s="39"/>
      <c r="XEX2" s="39"/>
      <c r="XEY2" s="39"/>
      <c r="XEZ2" s="39"/>
      <c r="XFA2" s="39"/>
      <c r="XFB2" s="39"/>
    </row>
    <row r="3" spans="1:16382" s="78" customFormat="1" ht="32.25" customHeight="1" x14ac:dyDescent="0.25">
      <c r="B3" s="272" t="s">
        <v>86</v>
      </c>
      <c r="C3" s="273" t="s">
        <v>202</v>
      </c>
      <c r="D3" s="274" t="s">
        <v>203</v>
      </c>
      <c r="E3" s="275" t="s">
        <v>204</v>
      </c>
    </row>
    <row r="4" spans="1:16382" s="78" customFormat="1" ht="15.6" customHeight="1" x14ac:dyDescent="0.25">
      <c r="B4" s="276" t="s">
        <v>22</v>
      </c>
      <c r="C4" s="79" t="s">
        <v>205</v>
      </c>
      <c r="D4" s="80" t="s">
        <v>206</v>
      </c>
      <c r="E4" s="277">
        <v>9</v>
      </c>
    </row>
    <row r="5" spans="1:16382" s="78" customFormat="1" ht="15.6" customHeight="1" x14ac:dyDescent="0.25">
      <c r="B5" s="278" t="s">
        <v>22</v>
      </c>
      <c r="C5" s="78" t="s">
        <v>207</v>
      </c>
      <c r="D5" s="81" t="s">
        <v>206</v>
      </c>
      <c r="E5" s="279">
        <v>4</v>
      </c>
    </row>
    <row r="6" spans="1:16382" s="78" customFormat="1" ht="15.6" customHeight="1" x14ac:dyDescent="0.25">
      <c r="B6" s="278" t="s">
        <v>22</v>
      </c>
      <c r="C6" s="78" t="s">
        <v>208</v>
      </c>
      <c r="D6" s="81" t="s">
        <v>206</v>
      </c>
      <c r="E6" s="279">
        <v>2</v>
      </c>
    </row>
    <row r="7" spans="1:16382" s="78" customFormat="1" ht="15.6" customHeight="1" x14ac:dyDescent="0.25">
      <c r="B7" s="278" t="s">
        <v>22</v>
      </c>
      <c r="C7" s="78" t="s">
        <v>209</v>
      </c>
      <c r="D7" s="81" t="s">
        <v>210</v>
      </c>
      <c r="E7" s="279">
        <v>8</v>
      </c>
    </row>
    <row r="8" spans="1:16382" s="78" customFormat="1" ht="15.6" customHeight="1" x14ac:dyDescent="0.25">
      <c r="B8" s="280" t="s">
        <v>22</v>
      </c>
      <c r="C8" s="82" t="s">
        <v>211</v>
      </c>
      <c r="D8" s="83" t="s">
        <v>210</v>
      </c>
      <c r="E8" s="281">
        <v>3</v>
      </c>
    </row>
    <row r="9" spans="1:16382" s="78" customFormat="1" ht="15.6" customHeight="1" x14ac:dyDescent="0.25">
      <c r="B9" s="276" t="s">
        <v>212</v>
      </c>
      <c r="C9" s="79" t="s">
        <v>213</v>
      </c>
      <c r="D9" s="80" t="s">
        <v>206</v>
      </c>
      <c r="E9" s="277">
        <v>8</v>
      </c>
    </row>
    <row r="10" spans="1:16382" s="78" customFormat="1" ht="15.6" customHeight="1" x14ac:dyDescent="0.25">
      <c r="B10" s="280" t="s">
        <v>212</v>
      </c>
      <c r="C10" s="82" t="s">
        <v>214</v>
      </c>
      <c r="D10" s="83" t="s">
        <v>210</v>
      </c>
      <c r="E10" s="281">
        <v>5</v>
      </c>
    </row>
    <row r="11" spans="1:16382" s="78" customFormat="1" ht="15.6" customHeight="1" x14ac:dyDescent="0.25">
      <c r="B11" s="276" t="s">
        <v>24</v>
      </c>
      <c r="C11" s="79" t="s">
        <v>215</v>
      </c>
      <c r="D11" s="80" t="s">
        <v>206</v>
      </c>
      <c r="E11" s="277">
        <v>2</v>
      </c>
    </row>
    <row r="12" spans="1:16382" s="78" customFormat="1" ht="15.6" customHeight="1" x14ac:dyDescent="0.25">
      <c r="B12" s="278" t="s">
        <v>24</v>
      </c>
      <c r="C12" s="78" t="s">
        <v>216</v>
      </c>
      <c r="D12" s="81" t="s">
        <v>210</v>
      </c>
      <c r="E12" s="279">
        <v>4</v>
      </c>
    </row>
    <row r="13" spans="1:16382" s="78" customFormat="1" ht="15.6" customHeight="1" x14ac:dyDescent="0.25">
      <c r="B13" s="278" t="s">
        <v>24</v>
      </c>
      <c r="C13" s="78" t="s">
        <v>217</v>
      </c>
      <c r="D13" s="81" t="s">
        <v>210</v>
      </c>
      <c r="E13" s="279">
        <v>4</v>
      </c>
    </row>
    <row r="14" spans="1:16382" s="78" customFormat="1" ht="15.6" customHeight="1" x14ac:dyDescent="0.25">
      <c r="B14" s="280" t="s">
        <v>24</v>
      </c>
      <c r="C14" s="82" t="s">
        <v>218</v>
      </c>
      <c r="D14" s="83" t="s">
        <v>219</v>
      </c>
      <c r="E14" s="281">
        <v>15</v>
      </c>
    </row>
    <row r="15" spans="1:16382" s="78" customFormat="1" ht="15.6" customHeight="1" x14ac:dyDescent="0.25">
      <c r="B15" s="276" t="s">
        <v>27</v>
      </c>
      <c r="C15" s="79" t="s">
        <v>220</v>
      </c>
      <c r="D15" s="80" t="s">
        <v>206</v>
      </c>
      <c r="E15" s="277">
        <v>8</v>
      </c>
    </row>
    <row r="16" spans="1:16382" s="78" customFormat="1" ht="15.6" customHeight="1" x14ac:dyDescent="0.25">
      <c r="B16" s="278" t="s">
        <v>27</v>
      </c>
      <c r="C16" s="78" t="s">
        <v>221</v>
      </c>
      <c r="D16" s="81" t="s">
        <v>206</v>
      </c>
      <c r="E16" s="279">
        <v>4</v>
      </c>
    </row>
    <row r="17" spans="2:5" s="78" customFormat="1" ht="15.6" customHeight="1" x14ac:dyDescent="0.25">
      <c r="B17" s="278" t="s">
        <v>27</v>
      </c>
      <c r="C17" s="78" t="s">
        <v>222</v>
      </c>
      <c r="D17" s="81" t="s">
        <v>206</v>
      </c>
      <c r="E17" s="279">
        <v>10</v>
      </c>
    </row>
    <row r="18" spans="2:5" s="78" customFormat="1" ht="15.6" customHeight="1" x14ac:dyDescent="0.25">
      <c r="B18" s="278" t="s">
        <v>27</v>
      </c>
      <c r="C18" s="78" t="s">
        <v>223</v>
      </c>
      <c r="D18" s="81" t="s">
        <v>206</v>
      </c>
      <c r="E18" s="279">
        <v>5</v>
      </c>
    </row>
    <row r="19" spans="2:5" s="78" customFormat="1" ht="15.6" customHeight="1" x14ac:dyDescent="0.25">
      <c r="B19" s="278" t="s">
        <v>27</v>
      </c>
      <c r="C19" s="78" t="s">
        <v>224</v>
      </c>
      <c r="D19" s="81" t="s">
        <v>206</v>
      </c>
      <c r="E19" s="279">
        <v>2</v>
      </c>
    </row>
    <row r="20" spans="2:5" s="78" customFormat="1" ht="15.6" customHeight="1" x14ac:dyDescent="0.25">
      <c r="B20" s="278" t="s">
        <v>27</v>
      </c>
      <c r="C20" s="78" t="s">
        <v>225</v>
      </c>
      <c r="D20" s="81" t="s">
        <v>206</v>
      </c>
      <c r="E20" s="279">
        <v>8</v>
      </c>
    </row>
    <row r="21" spans="2:5" s="78" customFormat="1" ht="15.6" customHeight="1" x14ac:dyDescent="0.25">
      <c r="B21" s="278" t="s">
        <v>27</v>
      </c>
      <c r="C21" s="78" t="s">
        <v>226</v>
      </c>
      <c r="D21" s="81" t="s">
        <v>206</v>
      </c>
      <c r="E21" s="279">
        <v>2</v>
      </c>
    </row>
    <row r="22" spans="2:5" s="78" customFormat="1" ht="15.6" customHeight="1" x14ac:dyDescent="0.25">
      <c r="B22" s="278" t="s">
        <v>27</v>
      </c>
      <c r="C22" s="78" t="s">
        <v>227</v>
      </c>
      <c r="D22" s="81" t="s">
        <v>206</v>
      </c>
      <c r="E22" s="279">
        <v>26</v>
      </c>
    </row>
    <row r="23" spans="2:5" s="78" customFormat="1" ht="15.6" customHeight="1" x14ac:dyDescent="0.25">
      <c r="B23" s="278" t="s">
        <v>27</v>
      </c>
      <c r="C23" s="78" t="s">
        <v>228</v>
      </c>
      <c r="D23" s="81" t="s">
        <v>206</v>
      </c>
      <c r="E23" s="279">
        <v>11</v>
      </c>
    </row>
    <row r="24" spans="2:5" s="78" customFormat="1" ht="15.6" customHeight="1" x14ac:dyDescent="0.25">
      <c r="B24" s="278" t="s">
        <v>27</v>
      </c>
      <c r="C24" s="78" t="s">
        <v>229</v>
      </c>
      <c r="D24" s="81" t="s">
        <v>206</v>
      </c>
      <c r="E24" s="279">
        <v>16</v>
      </c>
    </row>
    <row r="25" spans="2:5" s="78" customFormat="1" ht="15.6" customHeight="1" x14ac:dyDescent="0.25">
      <c r="B25" s="278" t="s">
        <v>27</v>
      </c>
      <c r="C25" s="78" t="s">
        <v>230</v>
      </c>
      <c r="D25" s="81" t="s">
        <v>206</v>
      </c>
      <c r="E25" s="279">
        <v>3</v>
      </c>
    </row>
    <row r="26" spans="2:5" s="78" customFormat="1" ht="15.6" customHeight="1" x14ac:dyDescent="0.25">
      <c r="B26" s="278" t="s">
        <v>27</v>
      </c>
      <c r="C26" s="78" t="s">
        <v>231</v>
      </c>
      <c r="D26" s="81" t="s">
        <v>206</v>
      </c>
      <c r="E26" s="279">
        <v>2</v>
      </c>
    </row>
    <row r="27" spans="2:5" s="78" customFormat="1" ht="15.6" customHeight="1" x14ac:dyDescent="0.25">
      <c r="B27" s="278" t="s">
        <v>27</v>
      </c>
      <c r="C27" s="78" t="s">
        <v>232</v>
      </c>
      <c r="D27" s="81" t="s">
        <v>206</v>
      </c>
      <c r="E27" s="279">
        <v>3</v>
      </c>
    </row>
    <row r="28" spans="2:5" s="78" customFormat="1" ht="15.6" customHeight="1" x14ac:dyDescent="0.25">
      <c r="B28" s="278" t="s">
        <v>27</v>
      </c>
      <c r="C28" s="78" t="s">
        <v>233</v>
      </c>
      <c r="D28" s="81" t="s">
        <v>210</v>
      </c>
      <c r="E28" s="279">
        <v>4</v>
      </c>
    </row>
    <row r="29" spans="2:5" s="78" customFormat="1" ht="15.6" customHeight="1" x14ac:dyDescent="0.25">
      <c r="B29" s="278" t="s">
        <v>27</v>
      </c>
      <c r="C29" s="78" t="s">
        <v>234</v>
      </c>
      <c r="D29" s="81" t="s">
        <v>210</v>
      </c>
      <c r="E29" s="279">
        <v>5</v>
      </c>
    </row>
    <row r="30" spans="2:5" s="78" customFormat="1" ht="15.6" customHeight="1" x14ac:dyDescent="0.25">
      <c r="B30" s="278" t="s">
        <v>27</v>
      </c>
      <c r="C30" s="78" t="s">
        <v>235</v>
      </c>
      <c r="D30" s="81" t="s">
        <v>210</v>
      </c>
      <c r="E30" s="279">
        <v>21</v>
      </c>
    </row>
    <row r="31" spans="2:5" s="78" customFormat="1" ht="15.6" customHeight="1" x14ac:dyDescent="0.25">
      <c r="B31" s="278" t="s">
        <v>27</v>
      </c>
      <c r="C31" s="78" t="s">
        <v>236</v>
      </c>
      <c r="D31" s="81" t="s">
        <v>210</v>
      </c>
      <c r="E31" s="279">
        <v>1</v>
      </c>
    </row>
    <row r="32" spans="2:5" s="78" customFormat="1" ht="15.6" customHeight="1" x14ac:dyDescent="0.25">
      <c r="B32" s="278" t="s">
        <v>27</v>
      </c>
      <c r="C32" s="78" t="s">
        <v>237</v>
      </c>
      <c r="D32" s="81" t="s">
        <v>210</v>
      </c>
      <c r="E32" s="279">
        <v>6</v>
      </c>
    </row>
    <row r="33" spans="2:5" s="78" customFormat="1" ht="15.6" customHeight="1" x14ac:dyDescent="0.25">
      <c r="B33" s="278" t="s">
        <v>27</v>
      </c>
      <c r="C33" s="78" t="s">
        <v>238</v>
      </c>
      <c r="D33" s="81" t="s">
        <v>210</v>
      </c>
      <c r="E33" s="279">
        <v>6</v>
      </c>
    </row>
    <row r="34" spans="2:5" s="78" customFormat="1" ht="15.6" customHeight="1" x14ac:dyDescent="0.25">
      <c r="B34" s="278" t="s">
        <v>27</v>
      </c>
      <c r="C34" s="78" t="s">
        <v>239</v>
      </c>
      <c r="D34" s="81" t="s">
        <v>210</v>
      </c>
      <c r="E34" s="279">
        <v>10</v>
      </c>
    </row>
    <row r="35" spans="2:5" s="78" customFormat="1" ht="15.6" customHeight="1" x14ac:dyDescent="0.25">
      <c r="B35" s="280" t="s">
        <v>27</v>
      </c>
      <c r="C35" s="82" t="s">
        <v>240</v>
      </c>
      <c r="D35" s="83" t="s">
        <v>210</v>
      </c>
      <c r="E35" s="281">
        <v>6</v>
      </c>
    </row>
    <row r="36" spans="2:5" s="78" customFormat="1" ht="15.6" customHeight="1" x14ac:dyDescent="0.25">
      <c r="B36" s="276" t="s">
        <v>29</v>
      </c>
      <c r="C36" s="79" t="s">
        <v>241</v>
      </c>
      <c r="D36" s="80" t="s">
        <v>206</v>
      </c>
      <c r="E36" s="277">
        <v>16</v>
      </c>
    </row>
    <row r="37" spans="2:5" s="78" customFormat="1" ht="15.6" customHeight="1" x14ac:dyDescent="0.25">
      <c r="B37" s="278" t="s">
        <v>29</v>
      </c>
      <c r="C37" s="78" t="s">
        <v>242</v>
      </c>
      <c r="D37" s="81" t="s">
        <v>206</v>
      </c>
      <c r="E37" s="279">
        <v>26</v>
      </c>
    </row>
    <row r="38" spans="2:5" s="78" customFormat="1" ht="15.6" customHeight="1" x14ac:dyDescent="0.25">
      <c r="B38" s="278" t="s">
        <v>29</v>
      </c>
      <c r="C38" s="78" t="s">
        <v>243</v>
      </c>
      <c r="D38" s="81" t="s">
        <v>206</v>
      </c>
      <c r="E38" s="279">
        <v>19</v>
      </c>
    </row>
    <row r="39" spans="2:5" s="78" customFormat="1" ht="15.6" customHeight="1" x14ac:dyDescent="0.25">
      <c r="B39" s="278" t="s">
        <v>29</v>
      </c>
      <c r="C39" s="78" t="s">
        <v>244</v>
      </c>
      <c r="D39" s="81" t="s">
        <v>206</v>
      </c>
      <c r="E39" s="279">
        <v>24</v>
      </c>
    </row>
    <row r="40" spans="2:5" s="78" customFormat="1" ht="15.6" customHeight="1" x14ac:dyDescent="0.25">
      <c r="B40" s="278" t="s">
        <v>29</v>
      </c>
      <c r="C40" s="78" t="s">
        <v>245</v>
      </c>
      <c r="D40" s="81" t="s">
        <v>210</v>
      </c>
      <c r="E40" s="279">
        <v>9</v>
      </c>
    </row>
    <row r="41" spans="2:5" s="78" customFormat="1" ht="15.6" customHeight="1" x14ac:dyDescent="0.25">
      <c r="B41" s="278" t="s">
        <v>29</v>
      </c>
      <c r="C41" s="78" t="s">
        <v>246</v>
      </c>
      <c r="D41" s="81" t="s">
        <v>210</v>
      </c>
      <c r="E41" s="279">
        <v>19</v>
      </c>
    </row>
    <row r="42" spans="2:5" s="78" customFormat="1" ht="15.6" customHeight="1" x14ac:dyDescent="0.25">
      <c r="B42" s="278" t="s">
        <v>29</v>
      </c>
      <c r="C42" s="78" t="s">
        <v>247</v>
      </c>
      <c r="D42" s="81" t="s">
        <v>210</v>
      </c>
      <c r="E42" s="279">
        <v>33</v>
      </c>
    </row>
    <row r="43" spans="2:5" s="78" customFormat="1" ht="15.6" customHeight="1" x14ac:dyDescent="0.25">
      <c r="B43" s="280" t="s">
        <v>29</v>
      </c>
      <c r="C43" s="82" t="s">
        <v>248</v>
      </c>
      <c r="D43" s="83" t="s">
        <v>210</v>
      </c>
      <c r="E43" s="281">
        <v>6</v>
      </c>
    </row>
    <row r="44" spans="2:5" s="78" customFormat="1" ht="15.6" customHeight="1" x14ac:dyDescent="0.25">
      <c r="B44" s="276" t="s">
        <v>31</v>
      </c>
      <c r="C44" s="79" t="s">
        <v>249</v>
      </c>
      <c r="D44" s="80" t="s">
        <v>206</v>
      </c>
      <c r="E44" s="277">
        <v>11</v>
      </c>
    </row>
    <row r="45" spans="2:5" s="78" customFormat="1" ht="15.6" customHeight="1" x14ac:dyDescent="0.25">
      <c r="B45" s="278" t="s">
        <v>31</v>
      </c>
      <c r="C45" s="78" t="s">
        <v>250</v>
      </c>
      <c r="D45" s="81" t="s">
        <v>206</v>
      </c>
      <c r="E45" s="279">
        <v>10</v>
      </c>
    </row>
    <row r="46" spans="2:5" s="78" customFormat="1" ht="15.6" customHeight="1" x14ac:dyDescent="0.25">
      <c r="B46" s="278" t="s">
        <v>31</v>
      </c>
      <c r="C46" s="78" t="s">
        <v>251</v>
      </c>
      <c r="D46" s="81" t="s">
        <v>206</v>
      </c>
      <c r="E46" s="279">
        <v>9</v>
      </c>
    </row>
    <row r="47" spans="2:5" s="78" customFormat="1" ht="15.6" customHeight="1" x14ac:dyDescent="0.25">
      <c r="B47" s="278" t="s">
        <v>31</v>
      </c>
      <c r="C47" s="78" t="s">
        <v>252</v>
      </c>
      <c r="D47" s="81" t="s">
        <v>206</v>
      </c>
      <c r="E47" s="279">
        <v>6</v>
      </c>
    </row>
    <row r="48" spans="2:5" s="78" customFormat="1" ht="15.6" customHeight="1" x14ac:dyDescent="0.25">
      <c r="B48" s="278" t="s">
        <v>31</v>
      </c>
      <c r="C48" s="78" t="s">
        <v>253</v>
      </c>
      <c r="D48" s="81" t="s">
        <v>206</v>
      </c>
      <c r="E48" s="279">
        <v>13</v>
      </c>
    </row>
    <row r="49" spans="2:5" s="78" customFormat="1" ht="15.6" customHeight="1" x14ac:dyDescent="0.25">
      <c r="B49" s="278" t="s">
        <v>31</v>
      </c>
      <c r="C49" s="78" t="s">
        <v>254</v>
      </c>
      <c r="D49" s="81" t="s">
        <v>210</v>
      </c>
      <c r="E49" s="279">
        <v>5</v>
      </c>
    </row>
    <row r="50" spans="2:5" s="78" customFormat="1" ht="15.6" customHeight="1" x14ac:dyDescent="0.25">
      <c r="B50" s="278" t="s">
        <v>31</v>
      </c>
      <c r="C50" s="78" t="s">
        <v>255</v>
      </c>
      <c r="D50" s="81" t="s">
        <v>210</v>
      </c>
      <c r="E50" s="279">
        <v>5</v>
      </c>
    </row>
    <row r="51" spans="2:5" s="78" customFormat="1" ht="15.6" customHeight="1" x14ac:dyDescent="0.25">
      <c r="B51" s="280" t="s">
        <v>31</v>
      </c>
      <c r="C51" s="82" t="s">
        <v>256</v>
      </c>
      <c r="D51" s="83" t="s">
        <v>210</v>
      </c>
      <c r="E51" s="281">
        <v>3</v>
      </c>
    </row>
    <row r="52" spans="2:5" s="78" customFormat="1" ht="15.6" customHeight="1" x14ac:dyDescent="0.25">
      <c r="B52" s="276" t="s">
        <v>36</v>
      </c>
      <c r="C52" s="79" t="s">
        <v>257</v>
      </c>
      <c r="D52" s="80" t="s">
        <v>206</v>
      </c>
      <c r="E52" s="277">
        <v>19</v>
      </c>
    </row>
    <row r="53" spans="2:5" s="78" customFormat="1" ht="15.6" customHeight="1" x14ac:dyDescent="0.25">
      <c r="B53" s="280" t="s">
        <v>36</v>
      </c>
      <c r="C53" s="82" t="s">
        <v>258</v>
      </c>
      <c r="D53" s="83" t="s">
        <v>206</v>
      </c>
      <c r="E53" s="281">
        <v>9</v>
      </c>
    </row>
    <row r="54" spans="2:5" s="78" customFormat="1" ht="15.6" customHeight="1" x14ac:dyDescent="0.25">
      <c r="B54" s="276" t="s">
        <v>38</v>
      </c>
      <c r="C54" s="79" t="s">
        <v>259</v>
      </c>
      <c r="D54" s="80" t="s">
        <v>260</v>
      </c>
      <c r="E54" s="277">
        <v>1</v>
      </c>
    </row>
    <row r="55" spans="2:5" s="78" customFormat="1" ht="15.6" customHeight="1" x14ac:dyDescent="0.25">
      <c r="B55" s="278" t="s">
        <v>38</v>
      </c>
      <c r="C55" s="78" t="s">
        <v>261</v>
      </c>
      <c r="D55" s="81" t="s">
        <v>260</v>
      </c>
      <c r="E55" s="279">
        <v>33</v>
      </c>
    </row>
    <row r="56" spans="2:5" s="78" customFormat="1" ht="15.6" customHeight="1" x14ac:dyDescent="0.25">
      <c r="B56" s="278" t="s">
        <v>38</v>
      </c>
      <c r="C56" s="78" t="s">
        <v>262</v>
      </c>
      <c r="D56" s="81" t="s">
        <v>206</v>
      </c>
      <c r="E56" s="279">
        <v>1</v>
      </c>
    </row>
    <row r="57" spans="2:5" s="78" customFormat="1" ht="15.6" customHeight="1" x14ac:dyDescent="0.25">
      <c r="B57" s="278" t="s">
        <v>38</v>
      </c>
      <c r="C57" s="78" t="s">
        <v>263</v>
      </c>
      <c r="D57" s="81" t="s">
        <v>206</v>
      </c>
      <c r="E57" s="279">
        <v>4</v>
      </c>
    </row>
    <row r="58" spans="2:5" s="78" customFormat="1" ht="15.6" customHeight="1" x14ac:dyDescent="0.25">
      <c r="B58" s="278" t="s">
        <v>38</v>
      </c>
      <c r="C58" s="78" t="s">
        <v>264</v>
      </c>
      <c r="D58" s="81" t="s">
        <v>206</v>
      </c>
      <c r="E58" s="279">
        <v>13</v>
      </c>
    </row>
    <row r="59" spans="2:5" s="78" customFormat="1" ht="15.6" customHeight="1" x14ac:dyDescent="0.25">
      <c r="B59" s="278" t="s">
        <v>38</v>
      </c>
      <c r="C59" s="78" t="s">
        <v>265</v>
      </c>
      <c r="D59" s="81" t="s">
        <v>206</v>
      </c>
      <c r="E59" s="279">
        <v>14</v>
      </c>
    </row>
    <row r="60" spans="2:5" s="78" customFormat="1" ht="15.6" customHeight="1" x14ac:dyDescent="0.25">
      <c r="B60" s="278" t="s">
        <v>38</v>
      </c>
      <c r="C60" s="78" t="s">
        <v>266</v>
      </c>
      <c r="D60" s="81" t="s">
        <v>206</v>
      </c>
      <c r="E60" s="279">
        <v>5</v>
      </c>
    </row>
    <row r="61" spans="2:5" s="78" customFormat="1" ht="15.6" customHeight="1" x14ac:dyDescent="0.25">
      <c r="B61" s="278" t="s">
        <v>38</v>
      </c>
      <c r="C61" s="78" t="s">
        <v>267</v>
      </c>
      <c r="D61" s="81" t="s">
        <v>210</v>
      </c>
      <c r="E61" s="279">
        <v>12</v>
      </c>
    </row>
    <row r="62" spans="2:5" s="78" customFormat="1" ht="15.6" customHeight="1" x14ac:dyDescent="0.25">
      <c r="B62" s="278" t="s">
        <v>38</v>
      </c>
      <c r="C62" s="78" t="s">
        <v>268</v>
      </c>
      <c r="D62" s="81" t="s">
        <v>210</v>
      </c>
      <c r="E62" s="279">
        <v>4</v>
      </c>
    </row>
    <row r="63" spans="2:5" s="78" customFormat="1" ht="15.6" customHeight="1" x14ac:dyDescent="0.25">
      <c r="B63" s="278" t="s">
        <v>38</v>
      </c>
      <c r="C63" s="78" t="s">
        <v>269</v>
      </c>
      <c r="D63" s="81" t="s">
        <v>210</v>
      </c>
      <c r="E63" s="279">
        <v>8</v>
      </c>
    </row>
    <row r="64" spans="2:5" s="78" customFormat="1" ht="15.6" customHeight="1" x14ac:dyDescent="0.25">
      <c r="B64" s="278" t="s">
        <v>38</v>
      </c>
      <c r="C64" s="78" t="s">
        <v>270</v>
      </c>
      <c r="D64" s="81" t="s">
        <v>210</v>
      </c>
      <c r="E64" s="279">
        <v>4</v>
      </c>
    </row>
    <row r="65" spans="2:5" s="78" customFormat="1" ht="15.6" customHeight="1" x14ac:dyDescent="0.25">
      <c r="B65" s="280" t="s">
        <v>38</v>
      </c>
      <c r="C65" s="82" t="s">
        <v>271</v>
      </c>
      <c r="D65" s="83" t="s">
        <v>210</v>
      </c>
      <c r="E65" s="281">
        <v>6</v>
      </c>
    </row>
    <row r="66" spans="2:5" s="78" customFormat="1" ht="15.6" customHeight="1" x14ac:dyDescent="0.25">
      <c r="B66" s="282" t="s">
        <v>272</v>
      </c>
      <c r="C66" s="84" t="s">
        <v>273</v>
      </c>
      <c r="D66" s="85" t="s">
        <v>206</v>
      </c>
      <c r="E66" s="283">
        <v>17</v>
      </c>
    </row>
    <row r="67" spans="2:5" s="78" customFormat="1" ht="15.6" customHeight="1" x14ac:dyDescent="0.25">
      <c r="B67" s="282" t="s">
        <v>45</v>
      </c>
      <c r="C67" s="84" t="s">
        <v>274</v>
      </c>
      <c r="D67" s="85" t="s">
        <v>206</v>
      </c>
      <c r="E67" s="283">
        <v>17</v>
      </c>
    </row>
    <row r="68" spans="2:5" s="78" customFormat="1" ht="15.6" customHeight="1" x14ac:dyDescent="0.25">
      <c r="B68" s="276" t="s">
        <v>48</v>
      </c>
      <c r="C68" s="79" t="s">
        <v>275</v>
      </c>
      <c r="D68" s="80" t="s">
        <v>206</v>
      </c>
      <c r="E68" s="277">
        <v>12</v>
      </c>
    </row>
    <row r="69" spans="2:5" s="78" customFormat="1" ht="15.6" customHeight="1" x14ac:dyDescent="0.25">
      <c r="B69" s="278" t="s">
        <v>48</v>
      </c>
      <c r="C69" s="78" t="s">
        <v>276</v>
      </c>
      <c r="D69" s="81" t="s">
        <v>206</v>
      </c>
      <c r="E69" s="279">
        <v>6</v>
      </c>
    </row>
    <row r="70" spans="2:5" s="78" customFormat="1" ht="15.6" customHeight="1" x14ac:dyDescent="0.25">
      <c r="B70" s="278" t="s">
        <v>48</v>
      </c>
      <c r="C70" s="78" t="s">
        <v>277</v>
      </c>
      <c r="D70" s="81" t="s">
        <v>206</v>
      </c>
      <c r="E70" s="279">
        <v>16</v>
      </c>
    </row>
    <row r="71" spans="2:5" s="78" customFormat="1" ht="15.6" customHeight="1" x14ac:dyDescent="0.25">
      <c r="B71" s="278" t="s">
        <v>48</v>
      </c>
      <c r="C71" s="78" t="s">
        <v>278</v>
      </c>
      <c r="D71" s="81" t="s">
        <v>206</v>
      </c>
      <c r="E71" s="279">
        <v>4</v>
      </c>
    </row>
    <row r="72" spans="2:5" s="78" customFormat="1" ht="15.6" customHeight="1" x14ac:dyDescent="0.25">
      <c r="B72" s="278" t="s">
        <v>48</v>
      </c>
      <c r="C72" s="78" t="s">
        <v>279</v>
      </c>
      <c r="D72" s="81" t="s">
        <v>206</v>
      </c>
      <c r="E72" s="279">
        <v>26</v>
      </c>
    </row>
    <row r="73" spans="2:5" s="78" customFormat="1" ht="15.6" customHeight="1" x14ac:dyDescent="0.25">
      <c r="B73" s="278" t="s">
        <v>48</v>
      </c>
      <c r="C73" s="78" t="s">
        <v>280</v>
      </c>
      <c r="D73" s="81" t="s">
        <v>206</v>
      </c>
      <c r="E73" s="279">
        <v>9</v>
      </c>
    </row>
    <row r="74" spans="2:5" s="78" customFormat="1" ht="15.6" customHeight="1" x14ac:dyDescent="0.25">
      <c r="B74" s="278" t="s">
        <v>48</v>
      </c>
      <c r="C74" s="78" t="s">
        <v>281</v>
      </c>
      <c r="D74" s="81" t="s">
        <v>210</v>
      </c>
      <c r="E74" s="279">
        <v>8</v>
      </c>
    </row>
    <row r="75" spans="2:5" s="78" customFormat="1" ht="15.6" customHeight="1" x14ac:dyDescent="0.25">
      <c r="B75" s="278" t="s">
        <v>48</v>
      </c>
      <c r="C75" s="78" t="s">
        <v>282</v>
      </c>
      <c r="D75" s="81" t="s">
        <v>210</v>
      </c>
      <c r="E75" s="279">
        <v>13</v>
      </c>
    </row>
    <row r="76" spans="2:5" s="78" customFormat="1" ht="15.6" customHeight="1" x14ac:dyDescent="0.25">
      <c r="B76" s="278" t="s">
        <v>48</v>
      </c>
      <c r="C76" s="78" t="s">
        <v>283</v>
      </c>
      <c r="D76" s="81" t="s">
        <v>210</v>
      </c>
      <c r="E76" s="279">
        <v>8</v>
      </c>
    </row>
    <row r="77" spans="2:5" s="78" customFormat="1" ht="15.6" customHeight="1" x14ac:dyDescent="0.25">
      <c r="B77" s="278" t="s">
        <v>48</v>
      </c>
      <c r="C77" s="78" t="s">
        <v>284</v>
      </c>
      <c r="D77" s="81" t="s">
        <v>210</v>
      </c>
      <c r="E77" s="279">
        <v>11</v>
      </c>
    </row>
    <row r="78" spans="2:5" s="78" customFormat="1" ht="15.6" customHeight="1" x14ac:dyDescent="0.25">
      <c r="B78" s="280" t="s">
        <v>48</v>
      </c>
      <c r="C78" s="82" t="s">
        <v>285</v>
      </c>
      <c r="D78" s="83" t="s">
        <v>210</v>
      </c>
      <c r="E78" s="281">
        <v>17</v>
      </c>
    </row>
    <row r="79" spans="2:5" s="78" customFormat="1" ht="15.6" customHeight="1" x14ac:dyDescent="0.25">
      <c r="B79" s="276" t="s">
        <v>50</v>
      </c>
      <c r="C79" s="79" t="s">
        <v>286</v>
      </c>
      <c r="D79" s="80" t="s">
        <v>206</v>
      </c>
      <c r="E79" s="277">
        <v>5</v>
      </c>
    </row>
    <row r="80" spans="2:5" s="78" customFormat="1" ht="15.6" customHeight="1" x14ac:dyDescent="0.25">
      <c r="B80" s="278" t="s">
        <v>50</v>
      </c>
      <c r="C80" s="78" t="s">
        <v>287</v>
      </c>
      <c r="D80" s="81" t="s">
        <v>206</v>
      </c>
      <c r="E80" s="279">
        <v>23</v>
      </c>
    </row>
    <row r="81" spans="2:5" s="78" customFormat="1" ht="15.6" customHeight="1" x14ac:dyDescent="0.25">
      <c r="B81" s="278" t="s">
        <v>50</v>
      </c>
      <c r="C81" s="78" t="s">
        <v>288</v>
      </c>
      <c r="D81" s="81" t="s">
        <v>206</v>
      </c>
      <c r="E81" s="279">
        <v>10</v>
      </c>
    </row>
    <row r="82" spans="2:5" s="78" customFormat="1" ht="15.6" customHeight="1" x14ac:dyDescent="0.25">
      <c r="B82" s="280" t="s">
        <v>50</v>
      </c>
      <c r="C82" s="82" t="s">
        <v>289</v>
      </c>
      <c r="D82" s="83" t="s">
        <v>210</v>
      </c>
      <c r="E82" s="281">
        <v>7</v>
      </c>
    </row>
    <row r="83" spans="2:5" s="78" customFormat="1" ht="15.6" customHeight="1" x14ac:dyDescent="0.25">
      <c r="B83" s="276" t="s">
        <v>51</v>
      </c>
      <c r="C83" s="79" t="s">
        <v>290</v>
      </c>
      <c r="D83" s="80" t="s">
        <v>206</v>
      </c>
      <c r="E83" s="277">
        <v>3</v>
      </c>
    </row>
    <row r="84" spans="2:5" s="78" customFormat="1" ht="15.6" customHeight="1" x14ac:dyDescent="0.25">
      <c r="B84" s="278" t="s">
        <v>51</v>
      </c>
      <c r="C84" s="78" t="s">
        <v>291</v>
      </c>
      <c r="D84" s="81" t="s">
        <v>206</v>
      </c>
      <c r="E84" s="279">
        <v>12</v>
      </c>
    </row>
    <row r="85" spans="2:5" s="78" customFormat="1" ht="15.6" customHeight="1" x14ac:dyDescent="0.25">
      <c r="B85" s="278" t="s">
        <v>51</v>
      </c>
      <c r="C85" s="78" t="s">
        <v>292</v>
      </c>
      <c r="D85" s="81" t="s">
        <v>206</v>
      </c>
      <c r="E85" s="279">
        <v>10</v>
      </c>
    </row>
    <row r="86" spans="2:5" s="78" customFormat="1" ht="15.6" customHeight="1" x14ac:dyDescent="0.25">
      <c r="B86" s="278" t="s">
        <v>51</v>
      </c>
      <c r="C86" s="78" t="s">
        <v>293</v>
      </c>
      <c r="D86" s="81" t="s">
        <v>206</v>
      </c>
      <c r="E86" s="279">
        <v>4</v>
      </c>
    </row>
    <row r="87" spans="2:5" s="78" customFormat="1" ht="15.6" customHeight="1" x14ac:dyDescent="0.25">
      <c r="B87" s="278" t="s">
        <v>51</v>
      </c>
      <c r="C87" s="78" t="s">
        <v>294</v>
      </c>
      <c r="D87" s="81" t="s">
        <v>206</v>
      </c>
      <c r="E87" s="279">
        <v>15</v>
      </c>
    </row>
    <row r="88" spans="2:5" s="78" customFormat="1" ht="15.6" customHeight="1" x14ac:dyDescent="0.25">
      <c r="B88" s="278" t="s">
        <v>51</v>
      </c>
      <c r="C88" s="78" t="s">
        <v>295</v>
      </c>
      <c r="D88" s="81" t="s">
        <v>210</v>
      </c>
      <c r="E88" s="279">
        <v>4</v>
      </c>
    </row>
    <row r="89" spans="2:5" s="78" customFormat="1" ht="15.6" customHeight="1" x14ac:dyDescent="0.25">
      <c r="B89" s="278" t="s">
        <v>51</v>
      </c>
      <c r="C89" s="78" t="s">
        <v>296</v>
      </c>
      <c r="D89" s="81" t="s">
        <v>210</v>
      </c>
      <c r="E89" s="279">
        <v>15</v>
      </c>
    </row>
    <row r="90" spans="2:5" s="78" customFormat="1" ht="15.6" customHeight="1" x14ac:dyDescent="0.25">
      <c r="B90" s="278" t="s">
        <v>51</v>
      </c>
      <c r="C90" s="78" t="s">
        <v>297</v>
      </c>
      <c r="D90" s="81" t="s">
        <v>210</v>
      </c>
      <c r="E90" s="279">
        <v>3</v>
      </c>
    </row>
    <row r="91" spans="2:5" s="78" customFormat="1" ht="15.6" customHeight="1" x14ac:dyDescent="0.25">
      <c r="B91" s="278" t="s">
        <v>51</v>
      </c>
      <c r="C91" s="78" t="s">
        <v>298</v>
      </c>
      <c r="D91" s="81" t="s">
        <v>210</v>
      </c>
      <c r="E91" s="279">
        <v>5</v>
      </c>
    </row>
    <row r="92" spans="2:5" s="78" customFormat="1" ht="15.6" customHeight="1" x14ac:dyDescent="0.25">
      <c r="B92" s="280" t="s">
        <v>51</v>
      </c>
      <c r="C92" s="82" t="s">
        <v>299</v>
      </c>
      <c r="D92" s="83" t="s">
        <v>210</v>
      </c>
      <c r="E92" s="281">
        <v>7</v>
      </c>
    </row>
    <row r="93" spans="2:5" s="78" customFormat="1" ht="15.6" customHeight="1" x14ac:dyDescent="0.25">
      <c r="B93" s="276" t="s">
        <v>300</v>
      </c>
      <c r="C93" s="79" t="s">
        <v>301</v>
      </c>
      <c r="D93" s="80" t="s">
        <v>206</v>
      </c>
      <c r="E93" s="277">
        <v>14</v>
      </c>
    </row>
    <row r="94" spans="2:5" s="78" customFormat="1" ht="15.6" customHeight="1" x14ac:dyDescent="0.25">
      <c r="B94" s="278" t="s">
        <v>300</v>
      </c>
      <c r="C94" s="78" t="s">
        <v>302</v>
      </c>
      <c r="D94" s="81" t="s">
        <v>206</v>
      </c>
      <c r="E94" s="279">
        <v>9</v>
      </c>
    </row>
    <row r="95" spans="2:5" s="78" customFormat="1" ht="15.6" customHeight="1" x14ac:dyDescent="0.25">
      <c r="B95" s="278" t="s">
        <v>300</v>
      </c>
      <c r="C95" s="78" t="s">
        <v>303</v>
      </c>
      <c r="D95" s="81" t="s">
        <v>206</v>
      </c>
      <c r="E95" s="279">
        <v>5</v>
      </c>
    </row>
    <row r="96" spans="2:5" s="78" customFormat="1" ht="15.6" customHeight="1" x14ac:dyDescent="0.25">
      <c r="B96" s="278" t="s">
        <v>300</v>
      </c>
      <c r="C96" s="78" t="s">
        <v>304</v>
      </c>
      <c r="D96" s="81" t="s">
        <v>206</v>
      </c>
      <c r="E96" s="279">
        <v>6</v>
      </c>
    </row>
    <row r="97" spans="2:5" s="78" customFormat="1" ht="15.6" customHeight="1" x14ac:dyDescent="0.25">
      <c r="B97" s="278" t="s">
        <v>300</v>
      </c>
      <c r="C97" s="78" t="s">
        <v>305</v>
      </c>
      <c r="D97" s="81" t="s">
        <v>210</v>
      </c>
      <c r="E97" s="279">
        <v>5</v>
      </c>
    </row>
    <row r="98" spans="2:5" s="78" customFormat="1" ht="15.6" customHeight="1" x14ac:dyDescent="0.25">
      <c r="B98" s="280" t="s">
        <v>300</v>
      </c>
      <c r="C98" s="82" t="s">
        <v>306</v>
      </c>
      <c r="D98" s="83" t="s">
        <v>210</v>
      </c>
      <c r="E98" s="281">
        <v>9</v>
      </c>
    </row>
    <row r="99" spans="2:5" s="78" customFormat="1" ht="15.6" customHeight="1" x14ac:dyDescent="0.25">
      <c r="B99" s="282" t="s">
        <v>58</v>
      </c>
      <c r="C99" s="84" t="s">
        <v>307</v>
      </c>
      <c r="D99" s="85" t="s">
        <v>210</v>
      </c>
      <c r="E99" s="283">
        <v>8</v>
      </c>
    </row>
    <row r="100" spans="2:5" s="78" customFormat="1" ht="15.6" customHeight="1" x14ac:dyDescent="0.25">
      <c r="B100" s="282" t="s">
        <v>60</v>
      </c>
      <c r="C100" s="84" t="s">
        <v>308</v>
      </c>
      <c r="D100" s="85" t="s">
        <v>210</v>
      </c>
      <c r="E100" s="283">
        <v>7</v>
      </c>
    </row>
    <row r="101" spans="2:5" s="78" customFormat="1" ht="15.6" customHeight="1" x14ac:dyDescent="0.25">
      <c r="B101" s="282" t="s">
        <v>61</v>
      </c>
      <c r="C101" s="84" t="s">
        <v>309</v>
      </c>
      <c r="D101" s="85" t="s">
        <v>219</v>
      </c>
      <c r="E101" s="283">
        <v>15</v>
      </c>
    </row>
    <row r="102" spans="2:5" s="78" customFormat="1" ht="15.6" customHeight="1" x14ac:dyDescent="0.25">
      <c r="B102" s="276" t="s">
        <v>62</v>
      </c>
      <c r="C102" s="79" t="s">
        <v>310</v>
      </c>
      <c r="D102" s="80" t="s">
        <v>206</v>
      </c>
      <c r="E102" s="277">
        <v>11</v>
      </c>
    </row>
    <row r="103" spans="2:5" s="78" customFormat="1" ht="15.6" customHeight="1" x14ac:dyDescent="0.25">
      <c r="B103" s="278" t="s">
        <v>62</v>
      </c>
      <c r="C103" s="78" t="s">
        <v>311</v>
      </c>
      <c r="D103" s="81" t="s">
        <v>206</v>
      </c>
      <c r="E103" s="279">
        <v>8</v>
      </c>
    </row>
    <row r="104" spans="2:5" s="78" customFormat="1" ht="15.6" customHeight="1" x14ac:dyDescent="0.25">
      <c r="B104" s="278" t="s">
        <v>62</v>
      </c>
      <c r="C104" s="78" t="s">
        <v>312</v>
      </c>
      <c r="D104" s="81" t="s">
        <v>206</v>
      </c>
      <c r="E104" s="279">
        <v>23</v>
      </c>
    </row>
    <row r="105" spans="2:5" s="78" customFormat="1" ht="15.6" customHeight="1" x14ac:dyDescent="0.25">
      <c r="B105" s="278" t="s">
        <v>62</v>
      </c>
      <c r="C105" s="78" t="s">
        <v>313</v>
      </c>
      <c r="D105" s="81" t="s">
        <v>206</v>
      </c>
      <c r="E105" s="279">
        <v>10</v>
      </c>
    </row>
    <row r="106" spans="2:5" s="78" customFormat="1" ht="15.6" customHeight="1" x14ac:dyDescent="0.25">
      <c r="B106" s="278" t="s">
        <v>62</v>
      </c>
      <c r="C106" s="78" t="s">
        <v>314</v>
      </c>
      <c r="D106" s="81" t="s">
        <v>206</v>
      </c>
      <c r="E106" s="279">
        <v>15</v>
      </c>
    </row>
    <row r="107" spans="2:5" s="78" customFormat="1" ht="15.6" customHeight="1" x14ac:dyDescent="0.25">
      <c r="B107" s="278" t="s">
        <v>62</v>
      </c>
      <c r="C107" s="78" t="s">
        <v>315</v>
      </c>
      <c r="D107" s="81" t="s">
        <v>210</v>
      </c>
      <c r="E107" s="279">
        <v>6</v>
      </c>
    </row>
    <row r="108" spans="2:5" s="78" customFormat="1" ht="15.6" customHeight="1" x14ac:dyDescent="0.25">
      <c r="B108" s="278" t="s">
        <v>62</v>
      </c>
      <c r="C108" s="78" t="s">
        <v>316</v>
      </c>
      <c r="D108" s="81" t="s">
        <v>210</v>
      </c>
      <c r="E108" s="279">
        <v>3</v>
      </c>
    </row>
    <row r="109" spans="2:5" s="78" customFormat="1" ht="15" x14ac:dyDescent="0.25">
      <c r="B109" s="278" t="s">
        <v>62</v>
      </c>
      <c r="C109" s="78" t="s">
        <v>317</v>
      </c>
      <c r="D109" s="81" t="s">
        <v>210</v>
      </c>
      <c r="E109" s="279">
        <v>13</v>
      </c>
    </row>
    <row r="110" spans="2:5" s="78" customFormat="1" ht="15" x14ac:dyDescent="0.25">
      <c r="B110" s="278" t="s">
        <v>62</v>
      </c>
      <c r="C110" s="78" t="s">
        <v>318</v>
      </c>
      <c r="D110" s="81" t="s">
        <v>210</v>
      </c>
      <c r="E110" s="279">
        <v>8</v>
      </c>
    </row>
    <row r="111" spans="2:5" s="78" customFormat="1" ht="15" x14ac:dyDescent="0.25">
      <c r="B111" s="278" t="s">
        <v>62</v>
      </c>
      <c r="C111" s="78" t="s">
        <v>319</v>
      </c>
      <c r="D111" s="81" t="s">
        <v>210</v>
      </c>
      <c r="E111" s="279">
        <v>10</v>
      </c>
    </row>
    <row r="112" spans="2:5" s="78" customFormat="1" ht="15" x14ac:dyDescent="0.25">
      <c r="B112" s="282" t="s">
        <v>65</v>
      </c>
      <c r="C112" s="84" t="s">
        <v>320</v>
      </c>
      <c r="D112" s="85" t="s">
        <v>206</v>
      </c>
      <c r="E112" s="283">
        <v>10</v>
      </c>
    </row>
    <row r="113" spans="2:5" s="78" customFormat="1" ht="15" x14ac:dyDescent="0.25">
      <c r="B113" s="276" t="s">
        <v>70</v>
      </c>
      <c r="C113" s="79" t="s">
        <v>321</v>
      </c>
      <c r="D113" s="80" t="s">
        <v>210</v>
      </c>
      <c r="E113" s="277">
        <v>29</v>
      </c>
    </row>
    <row r="114" spans="2:5" s="78" customFormat="1" ht="15" x14ac:dyDescent="0.25">
      <c r="B114" s="278" t="s">
        <v>70</v>
      </c>
      <c r="C114" s="78" t="s">
        <v>322</v>
      </c>
      <c r="D114" s="81" t="s">
        <v>210</v>
      </c>
      <c r="E114" s="279">
        <v>20</v>
      </c>
    </row>
    <row r="115" spans="2:5" s="78" customFormat="1" thickBot="1" x14ac:dyDescent="0.3">
      <c r="B115" s="284" t="s">
        <v>70</v>
      </c>
      <c r="C115" s="285" t="s">
        <v>323</v>
      </c>
      <c r="D115" s="286" t="s">
        <v>219</v>
      </c>
      <c r="E115" s="287">
        <v>11</v>
      </c>
    </row>
    <row r="116" spans="2:5" x14ac:dyDescent="0.25">
      <c r="B116" s="288" t="s">
        <v>330</v>
      </c>
      <c r="C116" s="289" t="s">
        <v>336</v>
      </c>
      <c r="D116" s="290" t="s">
        <v>326</v>
      </c>
      <c r="E116" s="291">
        <v>5</v>
      </c>
    </row>
    <row r="117" spans="2:5" x14ac:dyDescent="0.25">
      <c r="B117" s="292" t="s">
        <v>330</v>
      </c>
      <c r="C117" s="293"/>
      <c r="D117" s="254" t="s">
        <v>210</v>
      </c>
      <c r="E117" s="294">
        <v>3</v>
      </c>
    </row>
    <row r="118" spans="2:5" x14ac:dyDescent="0.25">
      <c r="B118" s="292" t="s">
        <v>330</v>
      </c>
      <c r="C118" s="293" t="s">
        <v>342</v>
      </c>
      <c r="D118" s="254" t="s">
        <v>326</v>
      </c>
      <c r="E118" s="294">
        <v>19</v>
      </c>
    </row>
    <row r="119" spans="2:5" x14ac:dyDescent="0.25">
      <c r="B119" s="292" t="s">
        <v>330</v>
      </c>
      <c r="C119" s="293"/>
      <c r="D119" s="254" t="s">
        <v>210</v>
      </c>
      <c r="E119" s="294">
        <v>10</v>
      </c>
    </row>
    <row r="120" spans="2:5" x14ac:dyDescent="0.25">
      <c r="B120" s="292" t="s">
        <v>330</v>
      </c>
      <c r="C120" s="293" t="s">
        <v>329</v>
      </c>
      <c r="D120" s="254" t="s">
        <v>326</v>
      </c>
      <c r="E120" s="294">
        <v>2</v>
      </c>
    </row>
    <row r="121" spans="2:5" ht="16.5" thickBot="1" x14ac:dyDescent="0.3">
      <c r="B121" s="295" t="s">
        <v>330</v>
      </c>
      <c r="C121" s="296"/>
      <c r="D121" s="297" t="s">
        <v>210</v>
      </c>
      <c r="E121" s="298">
        <v>1</v>
      </c>
    </row>
    <row r="122" spans="2:5" s="78" customFormat="1" x14ac:dyDescent="0.25">
      <c r="B122" s="299" t="s">
        <v>332</v>
      </c>
      <c r="C122" s="300" t="s">
        <v>331</v>
      </c>
      <c r="D122" s="299" t="s">
        <v>326</v>
      </c>
      <c r="E122" s="299">
        <v>8</v>
      </c>
    </row>
    <row r="123" spans="2:5" x14ac:dyDescent="0.25">
      <c r="B123" s="254" t="s">
        <v>332</v>
      </c>
      <c r="C123" s="293"/>
      <c r="D123" s="254" t="s">
        <v>210</v>
      </c>
      <c r="E123" s="254">
        <v>7</v>
      </c>
    </row>
    <row r="124" spans="2:5" x14ac:dyDescent="0.25">
      <c r="B124" s="254" t="s">
        <v>332</v>
      </c>
      <c r="C124" s="293" t="s">
        <v>335</v>
      </c>
      <c r="D124" s="254" t="s">
        <v>326</v>
      </c>
      <c r="E124" s="254">
        <v>13</v>
      </c>
    </row>
    <row r="125" spans="2:5" x14ac:dyDescent="0.25">
      <c r="B125" s="254" t="s">
        <v>332</v>
      </c>
      <c r="C125" s="293"/>
      <c r="D125" s="254" t="s">
        <v>210</v>
      </c>
      <c r="E125" s="254">
        <v>4</v>
      </c>
    </row>
    <row r="126" spans="2:5" x14ac:dyDescent="0.25">
      <c r="B126" s="254" t="s">
        <v>334</v>
      </c>
      <c r="C126" s="293" t="s">
        <v>247</v>
      </c>
      <c r="D126" s="254" t="s">
        <v>328</v>
      </c>
      <c r="E126" s="254">
        <v>17</v>
      </c>
    </row>
    <row r="127" spans="2:5" x14ac:dyDescent="0.25">
      <c r="B127" s="254" t="s">
        <v>334</v>
      </c>
      <c r="C127" s="293"/>
      <c r="D127" s="254" t="s">
        <v>210</v>
      </c>
      <c r="E127" s="254">
        <v>12</v>
      </c>
    </row>
    <row r="128" spans="2:5" x14ac:dyDescent="0.25">
      <c r="B128" s="254" t="s">
        <v>345</v>
      </c>
      <c r="C128" s="293" t="s">
        <v>344</v>
      </c>
      <c r="D128" s="254" t="s">
        <v>326</v>
      </c>
      <c r="E128" s="254">
        <v>3</v>
      </c>
    </row>
    <row r="129" spans="2:5" x14ac:dyDescent="0.25">
      <c r="B129" s="254" t="s">
        <v>345</v>
      </c>
      <c r="C129" s="293"/>
      <c r="D129" s="254" t="s">
        <v>210</v>
      </c>
      <c r="E129" s="254">
        <v>3</v>
      </c>
    </row>
    <row r="130" spans="2:5" x14ac:dyDescent="0.25">
      <c r="B130" s="301" t="s">
        <v>325</v>
      </c>
      <c r="C130" s="301" t="s">
        <v>324</v>
      </c>
      <c r="D130" s="302" t="s">
        <v>326</v>
      </c>
      <c r="E130" s="301">
        <v>14</v>
      </c>
    </row>
    <row r="131" spans="2:5" x14ac:dyDescent="0.25">
      <c r="B131" s="254" t="s">
        <v>325</v>
      </c>
      <c r="C131" s="293"/>
      <c r="D131" s="254" t="s">
        <v>210</v>
      </c>
      <c r="E131" s="254">
        <v>0</v>
      </c>
    </row>
    <row r="132" spans="2:5" x14ac:dyDescent="0.25">
      <c r="B132" s="254" t="s">
        <v>325</v>
      </c>
      <c r="C132" s="293" t="s">
        <v>327</v>
      </c>
      <c r="D132" s="254" t="s">
        <v>328</v>
      </c>
      <c r="E132" s="254">
        <v>44</v>
      </c>
    </row>
    <row r="133" spans="2:5" x14ac:dyDescent="0.25">
      <c r="B133" s="254" t="s">
        <v>325</v>
      </c>
      <c r="C133" s="293"/>
      <c r="D133" s="254" t="s">
        <v>210</v>
      </c>
      <c r="E133" s="254">
        <v>2</v>
      </c>
    </row>
    <row r="134" spans="2:5" x14ac:dyDescent="0.25">
      <c r="B134" s="254" t="s">
        <v>325</v>
      </c>
      <c r="C134" s="293" t="s">
        <v>333</v>
      </c>
      <c r="D134" s="254" t="s">
        <v>328</v>
      </c>
      <c r="E134" s="254">
        <v>14</v>
      </c>
    </row>
    <row r="135" spans="2:5" x14ac:dyDescent="0.25">
      <c r="B135" s="254" t="s">
        <v>325</v>
      </c>
      <c r="C135" s="293"/>
      <c r="D135" s="254" t="s">
        <v>210</v>
      </c>
      <c r="E135" s="254">
        <v>7</v>
      </c>
    </row>
    <row r="136" spans="2:5" ht="31.5" x14ac:dyDescent="0.25">
      <c r="B136" s="254" t="s">
        <v>325</v>
      </c>
      <c r="C136" s="303" t="s">
        <v>337</v>
      </c>
      <c r="D136" s="254" t="s">
        <v>326</v>
      </c>
      <c r="E136" s="254">
        <v>10</v>
      </c>
    </row>
    <row r="137" spans="2:5" x14ac:dyDescent="0.25">
      <c r="B137" s="254" t="s">
        <v>325</v>
      </c>
      <c r="C137" s="293"/>
      <c r="D137" s="254" t="s">
        <v>210</v>
      </c>
      <c r="E137" s="254">
        <v>1</v>
      </c>
    </row>
    <row r="138" spans="2:5" x14ac:dyDescent="0.25">
      <c r="B138" s="254" t="s">
        <v>325</v>
      </c>
      <c r="C138" s="293" t="s">
        <v>340</v>
      </c>
      <c r="D138" s="254" t="s">
        <v>326</v>
      </c>
      <c r="E138" s="254">
        <v>14</v>
      </c>
    </row>
    <row r="139" spans="2:5" x14ac:dyDescent="0.25">
      <c r="B139" s="254" t="s">
        <v>325</v>
      </c>
      <c r="C139" s="293"/>
      <c r="D139" s="254" t="s">
        <v>210</v>
      </c>
      <c r="E139" s="254">
        <v>6</v>
      </c>
    </row>
    <row r="140" spans="2:5" x14ac:dyDescent="0.25">
      <c r="B140" s="254" t="s">
        <v>325</v>
      </c>
      <c r="C140" s="293" t="s">
        <v>341</v>
      </c>
      <c r="D140" s="254" t="s">
        <v>326</v>
      </c>
      <c r="E140" s="254">
        <v>0</v>
      </c>
    </row>
    <row r="141" spans="2:5" x14ac:dyDescent="0.25">
      <c r="B141" s="254" t="s">
        <v>325</v>
      </c>
      <c r="C141" s="293"/>
      <c r="D141" s="254" t="s">
        <v>210</v>
      </c>
      <c r="E141" s="254">
        <v>3</v>
      </c>
    </row>
    <row r="142" spans="2:5" x14ac:dyDescent="0.25">
      <c r="B142" s="254" t="s">
        <v>325</v>
      </c>
      <c r="C142" s="293" t="s">
        <v>343</v>
      </c>
      <c r="D142" s="254" t="s">
        <v>328</v>
      </c>
      <c r="E142" s="254">
        <v>4</v>
      </c>
    </row>
    <row r="143" spans="2:5" x14ac:dyDescent="0.25">
      <c r="B143" s="254" t="s">
        <v>325</v>
      </c>
      <c r="C143" s="293"/>
      <c r="D143" s="254" t="s">
        <v>210</v>
      </c>
      <c r="E143" s="254">
        <v>0</v>
      </c>
    </row>
    <row r="144" spans="2:5" x14ac:dyDescent="0.25">
      <c r="B144" s="254" t="s">
        <v>325</v>
      </c>
      <c r="C144" s="293" t="s">
        <v>349</v>
      </c>
      <c r="D144" s="254" t="s">
        <v>326</v>
      </c>
      <c r="E144" s="254">
        <v>0</v>
      </c>
    </row>
    <row r="145" spans="2:5" x14ac:dyDescent="0.25">
      <c r="B145" s="254" t="s">
        <v>325</v>
      </c>
      <c r="C145" s="293"/>
      <c r="D145" s="254" t="s">
        <v>210</v>
      </c>
      <c r="E145" s="254">
        <v>1</v>
      </c>
    </row>
    <row r="146" spans="2:5" x14ac:dyDescent="0.25">
      <c r="B146" s="254" t="s">
        <v>347</v>
      </c>
      <c r="C146" s="293" t="s">
        <v>346</v>
      </c>
      <c r="D146" s="254" t="s">
        <v>328</v>
      </c>
      <c r="E146" s="254">
        <v>5</v>
      </c>
    </row>
    <row r="147" spans="2:5" x14ac:dyDescent="0.25">
      <c r="B147" s="254" t="s">
        <v>347</v>
      </c>
      <c r="C147" s="293"/>
      <c r="D147" s="254" t="s">
        <v>210</v>
      </c>
      <c r="E147" s="254">
        <v>8</v>
      </c>
    </row>
    <row r="148" spans="2:5" x14ac:dyDescent="0.25">
      <c r="B148" s="254" t="s">
        <v>347</v>
      </c>
      <c r="C148" s="293" t="s">
        <v>348</v>
      </c>
      <c r="D148" s="254" t="s">
        <v>326</v>
      </c>
      <c r="E148" s="254">
        <v>8</v>
      </c>
    </row>
    <row r="149" spans="2:5" x14ac:dyDescent="0.25">
      <c r="B149" s="254" t="s">
        <v>347</v>
      </c>
      <c r="C149" s="293"/>
      <c r="D149" s="254" t="s">
        <v>210</v>
      </c>
      <c r="E149" s="254">
        <v>1</v>
      </c>
    </row>
    <row r="150" spans="2:5" x14ac:dyDescent="0.25">
      <c r="B150" s="254" t="s">
        <v>272</v>
      </c>
      <c r="C150" s="293" t="s">
        <v>338</v>
      </c>
      <c r="D150" s="254" t="s">
        <v>328</v>
      </c>
      <c r="E150" s="254">
        <v>0</v>
      </c>
    </row>
    <row r="151" spans="2:5" x14ac:dyDescent="0.25">
      <c r="B151" s="254" t="s">
        <v>272</v>
      </c>
      <c r="C151" s="293"/>
      <c r="D151" s="254" t="s">
        <v>210</v>
      </c>
      <c r="E151" s="254">
        <v>2</v>
      </c>
    </row>
    <row r="152" spans="2:5" x14ac:dyDescent="0.25">
      <c r="B152" s="254" t="s">
        <v>66</v>
      </c>
      <c r="C152" s="293" t="s">
        <v>339</v>
      </c>
      <c r="D152" s="254" t="s">
        <v>328</v>
      </c>
      <c r="E152" s="254">
        <v>15</v>
      </c>
    </row>
    <row r="153" spans="2:5" x14ac:dyDescent="0.25">
      <c r="B153" s="254" t="s">
        <v>66</v>
      </c>
      <c r="C153" s="293"/>
      <c r="D153" s="254" t="s">
        <v>210</v>
      </c>
      <c r="E153" s="254">
        <v>0</v>
      </c>
    </row>
    <row r="154" spans="2:5" x14ac:dyDescent="0.25">
      <c r="B154" s="20"/>
    </row>
    <row r="155" spans="2:5" x14ac:dyDescent="0.25">
      <c r="B155" s="20"/>
    </row>
  </sheetData>
  <sortState xmlns:xlrd2="http://schemas.microsoft.com/office/spreadsheetml/2017/richdata2" ref="A57:D74">
    <sortCondition ref="A57:A74"/>
    <sortCondition ref="C57:C74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50BEC0149B7349BA5D2A21236CCF2E" ma:contentTypeVersion="11" ma:contentTypeDescription="Create a new document." ma:contentTypeScope="" ma:versionID="810fbbf6afa3cd5cb296016f58cb8d4a">
  <xsd:schema xmlns:xsd="http://www.w3.org/2001/XMLSchema" xmlns:xs="http://www.w3.org/2001/XMLSchema" xmlns:p="http://schemas.microsoft.com/office/2006/metadata/properties" xmlns:ns3="c89fae69-02c0-4381-b4a4-6187f06a2f8d" xmlns:ns4="b2cdc78a-cd48-4d57-86b8-29abfe2f0f4e" targetNamespace="http://schemas.microsoft.com/office/2006/metadata/properties" ma:root="true" ma:fieldsID="ac37c8c6339ae11cf9124dcb52973097" ns3:_="" ns4:_="">
    <xsd:import namespace="c89fae69-02c0-4381-b4a4-6187f06a2f8d"/>
    <xsd:import namespace="b2cdc78a-cd48-4d57-86b8-29abfe2f0f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fae69-02c0-4381-b4a4-6187f06a2f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dc78a-cd48-4d57-86b8-29abfe2f0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FFF995-0459-41FC-8E33-9D7B120D1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fae69-02c0-4381-b4a4-6187f06a2f8d"/>
    <ds:schemaRef ds:uri="b2cdc78a-cd48-4d57-86b8-29abfe2f0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C352A6-3253-4B88-8F05-6EB2E2CD2B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39BEC-9D9C-4601-BB33-261B88F16913}">
  <ds:schemaRefs>
    <ds:schemaRef ds:uri="http://schemas.microsoft.com/office/2006/documentManagement/types"/>
    <ds:schemaRef ds:uri="c89fae69-02c0-4381-b4a4-6187f06a2f8d"/>
    <ds:schemaRef ds:uri="http://purl.org/dc/elements/1.1/"/>
    <ds:schemaRef ds:uri="http://schemas.microsoft.com/office/2006/metadata/properties"/>
    <ds:schemaRef ds:uri="b2cdc78a-cd48-4d57-86b8-29abfe2f0f4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Welcome to our APR</vt:lpstr>
      <vt:lpstr>1. Number of homes</vt:lpstr>
      <vt:lpstr>1b. Rentable dwellings</vt:lpstr>
      <vt:lpstr>2. Average rents</vt:lpstr>
      <vt:lpstr>3a. Lettings overview</vt:lpstr>
      <vt:lpstr>3d. Lettings - tenancy reason</vt:lpstr>
      <vt:lpstr>3b. Lettings - homelessness</vt:lpstr>
      <vt:lpstr>3c. Stat homeless totals</vt:lpstr>
      <vt:lpstr>4. New homes completions</vt:lpstr>
      <vt:lpstr>5a. Income collection</vt:lpstr>
      <vt:lpstr>5b. Universal Credit</vt:lpstr>
      <vt:lpstr>5c. Arrears over £1k</vt:lpstr>
      <vt:lpstr>6a. ASB and all complaints</vt:lpstr>
      <vt:lpstr>6b. Tenancy failures (inc NTQ)</vt:lpstr>
      <vt:lpstr>6c. Tenancy failures (excl NTQ)</vt:lpstr>
      <vt:lpstr>7. Customer advocacy</vt:lpstr>
    </vt:vector>
  </TitlesOfParts>
  <Manager/>
  <Company>Bromford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Sylvia Samra</dc:creator>
  <cp:keywords/>
  <dc:description/>
  <cp:lastModifiedBy>Jo Ellis</cp:lastModifiedBy>
  <cp:revision/>
  <dcterms:created xsi:type="dcterms:W3CDTF">2017-08-16T08:45:04Z</dcterms:created>
  <dcterms:modified xsi:type="dcterms:W3CDTF">2019-10-08T09:41:12Z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0x0101001E50BEC0149B7349BA5D2A21236CCF2E</vt:lpwstr>
  </property>
</Properties>
</file>